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corp.ia\iashare\Long Term Division\Statistics\Annual Statistics\2024\Excel to Case Officers\final version to ER_v2\"/>
    </mc:Choice>
  </mc:AlternateContent>
  <xr:revisionPtr revIDLastSave="0" documentId="13_ncr:1_{5B58A291-B91C-4BC4-9EA6-9C3CADDFD342}" xr6:coauthVersionLast="47" xr6:coauthVersionMax="47" xr10:uidLastSave="{00000000-0000-0000-0000-000000000000}"/>
  <bookViews>
    <workbookView xWindow="9560" yWindow="10690" windowWidth="19420" windowHeight="10300" xr2:uid="{FD004339-C44E-4D63-9281-1F89EC106894}"/>
  </bookViews>
  <sheets>
    <sheet name="Table L6" sheetId="1" r:id="rId1"/>
  </sheets>
  <externalReferences>
    <externalReference r:id="rId2"/>
    <externalReference r:id="rId3"/>
    <externalReference r:id="rId4"/>
  </externalReferences>
  <definedNames>
    <definedName name="L_NB">[1]M3P2!$A$9:$R$27</definedName>
    <definedName name="_xlnm.Print_Area" localSheetId="0">'Table L6'!$A$1:$R$45</definedName>
    <definedName name="Recover">[2]Macro1!$A$91</definedName>
    <definedName name="表格名稱">"Dummy"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1" l="1"/>
  <c r="K18" i="1" s="1"/>
  <c r="H7" i="1" l="1"/>
  <c r="H18" i="1" l="1"/>
  <c r="D7" i="1"/>
  <c r="E15" i="1" l="1" a="1"/>
  <c r="E15" i="1" s="1"/>
  <c r="E13" i="1" a="1"/>
  <c r="E13" i="1" s="1"/>
  <c r="D18" i="1"/>
  <c r="F15" i="1" a="1"/>
  <c r="F15" i="1" s="1"/>
  <c r="D13" i="1"/>
  <c r="F11" i="1" a="1"/>
  <c r="F11" i="1" s="1"/>
  <c r="D14" i="1"/>
  <c r="G14" i="1" s="1"/>
  <c r="F14" i="1" a="1"/>
  <c r="F14" i="1" s="1"/>
  <c r="F10" i="1" a="1"/>
  <c r="F10" i="1" s="1"/>
  <c r="D15" i="1"/>
  <c r="G15" i="1" s="1"/>
  <c r="F13" i="1" a="1"/>
  <c r="F13" i="1" s="1"/>
  <c r="E14" i="1" a="1"/>
  <c r="E14" i="1" s="1"/>
  <c r="E11" i="1" a="1"/>
  <c r="E11" i="1" s="1"/>
  <c r="D11" i="1"/>
  <c r="E10" i="1" a="1"/>
  <c r="E10" i="1" s="1"/>
  <c r="D10" i="1"/>
  <c r="G10" i="1" l="1"/>
  <c r="G11" i="1"/>
  <c r="G13" i="1"/>
  <c r="D29" i="1"/>
  <c r="E29" i="1"/>
  <c r="E22" i="1"/>
  <c r="F22" i="1"/>
  <c r="E21" i="1"/>
  <c r="D21" i="1"/>
  <c r="E28" i="1"/>
  <c r="F21" i="1"/>
  <c r="E27" i="1"/>
  <c r="D27" i="1"/>
  <c r="D22" i="1"/>
  <c r="E26" i="1"/>
  <c r="D28" i="1"/>
  <c r="D26" i="1"/>
  <c r="F27" i="1" l="1"/>
  <c r="F28" i="1"/>
  <c r="F26" i="1"/>
  <c r="F2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<sst xmlns="http://schemas.openxmlformats.org/spreadsheetml/2006/main" count="178" uniqueCount="36">
  <si>
    <r>
      <t>表</t>
    </r>
    <r>
      <rPr>
        <b/>
        <sz val="11"/>
        <rFont val="Times New Roman"/>
        <family val="1"/>
      </rPr>
      <t xml:space="preserve"> L6a       有效</t>
    </r>
    <r>
      <rPr>
        <b/>
        <sz val="11"/>
        <rFont val="新細明體"/>
        <family val="1"/>
        <charset val="136"/>
      </rPr>
      <t xml:space="preserve">非退休計劃團體
</t>
    </r>
    <r>
      <rPr>
        <b/>
        <sz val="11"/>
        <rFont val="Times New Roman"/>
        <family val="1"/>
      </rPr>
      <t>Table L6a   Non-Retirement Scheme Group In-Force Business</t>
    </r>
  </si>
  <si>
    <r>
      <t>類別</t>
    </r>
    <r>
      <rPr>
        <b/>
        <sz val="8"/>
        <rFont val="Times New Roman"/>
        <family val="1"/>
      </rPr>
      <t xml:space="preserve"> A
Class A</t>
    </r>
  </si>
  <si>
    <r>
      <t>類別</t>
    </r>
    <r>
      <rPr>
        <b/>
        <sz val="8"/>
        <rFont val="Times New Roman"/>
        <family val="1"/>
      </rPr>
      <t xml:space="preserve"> C
Class C</t>
    </r>
  </si>
  <si>
    <r>
      <t>類別</t>
    </r>
    <r>
      <rPr>
        <b/>
        <sz val="8"/>
        <rFont val="Times New Roman"/>
        <family val="1"/>
      </rPr>
      <t xml:space="preserve"> I
Class I</t>
    </r>
  </si>
  <si>
    <r>
      <t xml:space="preserve">總數
</t>
    </r>
    <r>
      <rPr>
        <b/>
        <sz val="8"/>
        <rFont val="Times New Roman"/>
        <family val="1"/>
      </rPr>
      <t>Total</t>
    </r>
  </si>
  <si>
    <t>團體人壽
Group Life</t>
  </si>
  <si>
    <t>其他團體業務
Other Group Business</t>
  </si>
  <si>
    <r>
      <t xml:space="preserve">保單數目
</t>
    </r>
    <r>
      <rPr>
        <b/>
        <sz val="8"/>
        <rFont val="Times New Roman"/>
        <family val="1"/>
      </rPr>
      <t>Number of Policies</t>
    </r>
  </si>
  <si>
    <r>
      <t xml:space="preserve">受保人數
</t>
    </r>
    <r>
      <rPr>
        <b/>
        <sz val="8"/>
        <rFont val="Times New Roman"/>
        <family val="1"/>
      </rPr>
      <t>Number of Lives</t>
    </r>
  </si>
  <si>
    <t>百萬元
$m</t>
  </si>
  <si>
    <r>
      <t xml:space="preserve">百萬元
</t>
    </r>
    <r>
      <rPr>
        <b/>
        <sz val="7"/>
        <rFont val="Times New Roman"/>
        <family val="1"/>
      </rPr>
      <t>$m</t>
    </r>
  </si>
  <si>
    <r>
      <t xml:space="preserve">保額
</t>
    </r>
    <r>
      <rPr>
        <b/>
        <sz val="8"/>
        <rFont val="Times New Roman"/>
        <family val="1"/>
      </rPr>
      <t>Sums Assured</t>
    </r>
  </si>
  <si>
    <r>
      <t>表</t>
    </r>
    <r>
      <rPr>
        <b/>
        <sz val="11"/>
        <rFont val="Times New Roman"/>
        <family val="1"/>
      </rPr>
      <t xml:space="preserve"> L6b        有效</t>
    </r>
    <r>
      <rPr>
        <b/>
        <sz val="11"/>
        <rFont val="新細明體"/>
        <family val="1"/>
        <charset val="136"/>
      </rPr>
      <t xml:space="preserve">退休計劃業務
</t>
    </r>
    <r>
      <rPr>
        <b/>
        <sz val="11"/>
        <rFont val="Times New Roman"/>
        <family val="1"/>
      </rPr>
      <t>Table L6b   Retirement Scheme In-Force Business</t>
    </r>
  </si>
  <si>
    <r>
      <t>類別</t>
    </r>
    <r>
      <rPr>
        <b/>
        <sz val="9"/>
        <rFont val="Times New Roman"/>
        <family val="1"/>
      </rPr>
      <t xml:space="preserve"> G
Class G</t>
    </r>
  </si>
  <si>
    <r>
      <t>類別</t>
    </r>
    <r>
      <rPr>
        <b/>
        <sz val="9"/>
        <rFont val="Times New Roman"/>
        <family val="1"/>
      </rPr>
      <t xml:space="preserve"> H
Class H</t>
    </r>
  </si>
  <si>
    <r>
      <t xml:space="preserve">總數
</t>
    </r>
    <r>
      <rPr>
        <b/>
        <sz val="9"/>
        <rFont val="Times New Roman"/>
        <family val="1"/>
      </rPr>
      <t>Total</t>
    </r>
  </si>
  <si>
    <t>不適用
N.A.</t>
  </si>
  <si>
    <t>計劃數目
No. of Schemes</t>
  </si>
  <si>
    <r>
      <t xml:space="preserve">供款 (年付)
</t>
    </r>
    <r>
      <rPr>
        <b/>
        <sz val="8"/>
        <rFont val="Times New Roman"/>
        <family val="1"/>
      </rPr>
      <t>Contributions (Annual)</t>
    </r>
  </si>
  <si>
    <r>
      <t xml:space="preserve">單位負債
</t>
    </r>
    <r>
      <rPr>
        <b/>
        <sz val="8"/>
        <rFont val="Times New Roman"/>
        <family val="1"/>
      </rPr>
      <t>Unit Liabilities</t>
    </r>
  </si>
  <si>
    <r>
      <t xml:space="preserve">非單位負債
</t>
    </r>
    <r>
      <rPr>
        <b/>
        <sz val="8"/>
        <rFont val="Times New Roman"/>
        <family val="1"/>
      </rPr>
      <t>Non-unit Liabilities</t>
    </r>
  </si>
  <si>
    <r>
      <t>表</t>
    </r>
    <r>
      <rPr>
        <b/>
        <sz val="11"/>
        <rFont val="Times New Roman"/>
        <family val="1"/>
      </rPr>
      <t xml:space="preserve"> L6c        </t>
    </r>
    <r>
      <rPr>
        <b/>
        <sz val="11"/>
        <rFont val="新細明體"/>
        <family val="1"/>
        <charset val="136"/>
      </rPr>
      <t xml:space="preserve">非退休計劃團體新造業務
</t>
    </r>
    <r>
      <rPr>
        <b/>
        <sz val="11"/>
        <rFont val="Times New Roman"/>
        <family val="1"/>
      </rPr>
      <t>Table L6c   Non-Retirement Scheme Group Business New Business</t>
    </r>
  </si>
  <si>
    <r>
      <t xml:space="preserve">保單數目:
</t>
    </r>
    <r>
      <rPr>
        <b/>
        <sz val="8"/>
        <rFont val="Times New Roman"/>
        <family val="1"/>
      </rPr>
      <t>Number of Policies:</t>
    </r>
  </si>
  <si>
    <r>
      <t xml:space="preserve">  </t>
    </r>
    <r>
      <rPr>
        <b/>
        <sz val="8"/>
        <rFont val="細明體"/>
        <family val="3"/>
        <charset val="136"/>
      </rPr>
      <t>整付</t>
    </r>
    <r>
      <rPr>
        <b/>
        <sz val="8"/>
        <rFont val="新細明體"/>
        <family val="1"/>
        <charset val="136"/>
      </rPr>
      <t xml:space="preserve">
</t>
    </r>
    <r>
      <rPr>
        <b/>
        <sz val="8"/>
        <rFont val="Times New Roman"/>
        <family val="1"/>
      </rPr>
      <t xml:space="preserve">  Single Payment</t>
    </r>
  </si>
  <si>
    <r>
      <t xml:space="preserve">  </t>
    </r>
    <r>
      <rPr>
        <b/>
        <sz val="8"/>
        <rFont val="細明體"/>
        <family val="3"/>
        <charset val="136"/>
      </rPr>
      <t>定期繳付</t>
    </r>
    <r>
      <rPr>
        <b/>
        <sz val="8"/>
        <rFont val="新細明體"/>
        <family val="1"/>
        <charset val="136"/>
      </rPr>
      <t xml:space="preserve">
</t>
    </r>
    <r>
      <rPr>
        <b/>
        <sz val="8"/>
        <rFont val="Times New Roman"/>
        <family val="1"/>
      </rPr>
      <t xml:space="preserve">  Regular Payment</t>
    </r>
  </si>
  <si>
    <r>
      <t xml:space="preserve">  </t>
    </r>
    <r>
      <rPr>
        <b/>
        <sz val="8"/>
        <rFont val="細明體"/>
        <family val="3"/>
        <charset val="136"/>
      </rPr>
      <t>總數</t>
    </r>
    <r>
      <rPr>
        <b/>
        <sz val="8"/>
        <rFont val="新細明體"/>
        <family val="1"/>
        <charset val="136"/>
      </rPr>
      <t xml:space="preserve">
</t>
    </r>
    <r>
      <rPr>
        <b/>
        <sz val="8"/>
        <rFont val="Times New Roman"/>
        <family val="1"/>
      </rPr>
      <t xml:space="preserve">  Total</t>
    </r>
  </si>
  <si>
    <r>
      <t>保單保費</t>
    </r>
    <r>
      <rPr>
        <b/>
        <sz val="8"/>
        <rFont val="Times New Roman"/>
        <family val="1"/>
      </rPr>
      <t>:
Office Premiums:</t>
    </r>
  </si>
  <si>
    <r>
      <t xml:space="preserve">供款 (整付)
</t>
    </r>
    <r>
      <rPr>
        <b/>
        <sz val="8"/>
        <rFont val="Times New Roman"/>
        <family val="1"/>
      </rPr>
      <t>Contributions (Single)</t>
    </r>
  </si>
  <si>
    <r>
      <t xml:space="preserve">團體人壽
</t>
    </r>
    <r>
      <rPr>
        <b/>
        <sz val="9"/>
        <rFont val="Times New Roman"/>
        <family val="1"/>
      </rPr>
      <t>Group Life</t>
    </r>
  </si>
  <si>
    <r>
      <t xml:space="preserve">其他團體業務
</t>
    </r>
    <r>
      <rPr>
        <b/>
        <sz val="9"/>
        <rFont val="Times New Roman"/>
        <family val="1"/>
      </rPr>
      <t>Other Group Business</t>
    </r>
  </si>
  <si>
    <r>
      <t xml:space="preserve">保單保費 / 保費收入 </t>
    </r>
    <r>
      <rPr>
        <b/>
        <vertAlign val="superscript"/>
        <sz val="8"/>
        <rFont val="新細明體"/>
      </rPr>
      <t>(4)&amp;(5)</t>
    </r>
    <r>
      <rPr>
        <b/>
        <sz val="8"/>
        <rFont val="新細明體"/>
        <family val="1"/>
        <charset val="136"/>
      </rPr>
      <t xml:space="preserve">
</t>
    </r>
    <r>
      <rPr>
        <b/>
        <sz val="8"/>
        <rFont val="Times New Roman"/>
        <family val="1"/>
      </rPr>
      <t xml:space="preserve">Office Premiums / Revenue Premiums </t>
    </r>
    <r>
      <rPr>
        <b/>
        <vertAlign val="superscript"/>
        <sz val="8"/>
        <rFont val="Times New Roman"/>
        <family val="1"/>
      </rPr>
      <t>(4)&amp;(5)</t>
    </r>
  </si>
  <si>
    <r>
      <t xml:space="preserve">淨負債 / 現時估計值 (未減除所分出再保險前) - 在岸 -直接業務 </t>
    </r>
    <r>
      <rPr>
        <b/>
        <vertAlign val="superscript"/>
        <sz val="8"/>
        <rFont val="新細明體"/>
      </rPr>
      <t>(4)&amp;(5)</t>
    </r>
    <r>
      <rPr>
        <b/>
        <sz val="8"/>
        <rFont val="新細明體"/>
        <family val="1"/>
        <charset val="136"/>
      </rPr>
      <t xml:space="preserve">
</t>
    </r>
    <r>
      <rPr>
        <b/>
        <sz val="8"/>
        <rFont val="Times New Roman"/>
        <family val="1"/>
      </rPr>
      <t xml:space="preserve">Net Liabilities / Current Estimate (Gross of RI ceded) - Onshore - Direct </t>
    </r>
    <r>
      <rPr>
        <b/>
        <vertAlign val="superscript"/>
        <sz val="8"/>
        <rFont val="Times New Roman"/>
        <family val="1"/>
      </rPr>
      <t>(4)&amp;(5)</t>
    </r>
  </si>
  <si>
    <r>
      <t xml:space="preserve">淨負債 / 現時估計值 (未減除所分出再保險前) - 在岸 -直接業務 </t>
    </r>
    <r>
      <rPr>
        <b/>
        <vertAlign val="superscript"/>
        <sz val="8"/>
        <rFont val="新細明體"/>
      </rPr>
      <t>(4)&amp;(5)</t>
    </r>
    <r>
      <rPr>
        <b/>
        <sz val="8"/>
        <rFont val="新細明體"/>
        <family val="1"/>
        <charset val="136"/>
      </rPr>
      <t xml:space="preserve">
</t>
    </r>
    <r>
      <rPr>
        <b/>
        <sz val="8"/>
        <rFont val="Times New Roman"/>
        <family val="1"/>
      </rPr>
      <t>Net Liabilities</t>
    </r>
    <r>
      <rPr>
        <b/>
        <sz val="8"/>
        <rFont val="新細明體"/>
        <family val="1"/>
        <charset val="136"/>
      </rPr>
      <t xml:space="preserve"> </t>
    </r>
    <r>
      <rPr>
        <b/>
        <sz val="8"/>
        <rFont val="Times New Roman"/>
        <family val="1"/>
      </rPr>
      <t xml:space="preserve">/ Current Estimate (Gross of RI ceded) - Onshore - Direct </t>
    </r>
    <r>
      <rPr>
        <b/>
        <vertAlign val="superscript"/>
        <sz val="8"/>
        <rFont val="Times New Roman"/>
        <family val="1"/>
      </rPr>
      <t>(4)&amp;(5)</t>
    </r>
  </si>
  <si>
    <r>
      <rPr>
        <b/>
        <sz val="12"/>
        <color rgb="FF000000"/>
        <rFont val="新細明體"/>
      </rPr>
      <t>香港長期業務的年度統計數字</t>
    </r>
    <r>
      <rPr>
        <b/>
        <sz val="12"/>
        <color rgb="FF000000"/>
        <rFont val="Arial"/>
        <family val="2"/>
      </rPr>
      <t xml:space="preserve">
Annual Statistics on Hong Kong Long Term Business</t>
    </r>
  </si>
  <si>
    <r>
      <rPr>
        <b/>
        <sz val="12"/>
        <color rgb="FF000000"/>
        <rFont val="新細明體"/>
      </rPr>
      <t>二零二四年</t>
    </r>
    <r>
      <rPr>
        <b/>
        <sz val="12"/>
        <color rgb="FF000000"/>
        <rFont val="Arial"/>
        <family val="2"/>
      </rPr>
      <t xml:space="preserve">
2024</t>
    </r>
  </si>
  <si>
    <r>
      <t>表</t>
    </r>
    <r>
      <rPr>
        <b/>
        <sz val="12.1"/>
        <rFont val="Times New Roman"/>
        <family val="1"/>
      </rPr>
      <t xml:space="preserve"> L6        </t>
    </r>
    <r>
      <rPr>
        <b/>
        <sz val="12.1"/>
        <rFont val="新細明體"/>
        <family val="1"/>
        <charset val="136"/>
      </rPr>
      <t xml:space="preserve">有效非退休計劃團體及退休計劃業務 / 新造非退休計劃團體業務 </t>
    </r>
    <r>
      <rPr>
        <b/>
        <vertAlign val="superscript"/>
        <sz val="12.1"/>
        <rFont val="新細明體"/>
      </rPr>
      <t>(1)</t>
    </r>
    <r>
      <rPr>
        <b/>
        <sz val="12.1"/>
        <rFont val="Times New Roman"/>
        <family val="1"/>
      </rPr>
      <t xml:space="preserve">
Table L6   Non-Retirement Scheme Group and Retirement Scheme In-Force Business</t>
    </r>
    <r>
      <rPr>
        <b/>
        <sz val="12.1"/>
        <rFont val="新細明體"/>
        <family val="1"/>
        <charset val="136"/>
      </rPr>
      <t xml:space="preserve"> /</t>
    </r>
    <r>
      <rPr>
        <b/>
        <sz val="12.1"/>
        <rFont val="Times New Roman"/>
        <family val="1"/>
      </rPr>
      <t xml:space="preserve"> Non-Retirement Scheme Group New Business </t>
    </r>
    <r>
      <rPr>
        <b/>
        <vertAlign val="superscript"/>
        <sz val="12.1"/>
        <rFont val="Times New Roman"/>
        <family val="1"/>
      </rPr>
      <t>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</si>
</sst>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General_)"/>
    <numFmt numFmtId="165" formatCode="_(* ###,###,###,##0_);_(* \(###,###,###,##0\);_(* &quot;-&quot;??_);_(@_)"/>
    <numFmt numFmtId="166" formatCode="_(* #,##0_);_(* \(#,##0\);_(* &quot;-&quot;??_);_(@_)"/>
    <numFmt numFmtId="167" formatCode="_(* ###,###,###,##0.0_);_(* \(###,###,###,##0.0\);_(* &quot;-&quot;??_);_(@_)"/>
    <numFmt numFmtId="168" formatCode="_(* #,##0.0_);_(* \(#,##0.0\);_(* &quot;-&quot;??_);_(@_)"/>
    <numFmt numFmtId="169" formatCode="0.0%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rgb="FF000000"/>
      <name val="Arial"/>
      <family val="2"/>
    </font>
    <font>
      <sz val="7"/>
      <name val="Tms Rmn"/>
      <family val="1"/>
    </font>
    <font>
      <b/>
      <sz val="9"/>
      <name val="新細明體"/>
      <family val="1"/>
      <charset val="136"/>
    </font>
    <font>
      <b/>
      <sz val="12.1"/>
      <name val="新細明體"/>
      <family val="1"/>
      <charset val="136"/>
    </font>
    <font>
      <b/>
      <sz val="12.1"/>
      <name val="Times New Roman"/>
      <family val="1"/>
    </font>
    <font>
      <b/>
      <vertAlign val="superscript"/>
      <sz val="12.1"/>
      <name val="新細明體"/>
    </font>
    <font>
      <b/>
      <vertAlign val="superscript"/>
      <sz val="12.1"/>
      <name val="Times New Roman"/>
      <family val="1"/>
    </font>
    <font>
      <b/>
      <sz val="11"/>
      <name val="Times New Roman"/>
      <family val="1"/>
    </font>
    <font>
      <sz val="7"/>
      <name val="Times New Roman"/>
      <family val="1"/>
    </font>
    <font>
      <b/>
      <sz val="11"/>
      <name val="新細明體"/>
      <family val="1"/>
      <charset val="136"/>
    </font>
    <font>
      <b/>
      <sz val="8"/>
      <name val="Times New Roman"/>
      <family val="1"/>
    </font>
    <font>
      <b/>
      <sz val="9"/>
      <name val="Times New Roman"/>
      <family val="1"/>
    </font>
    <font>
      <sz val="10"/>
      <name val="Arial"/>
      <family val="2"/>
    </font>
    <font>
      <sz val="8"/>
      <name val="Times New Roman"/>
      <family val="1"/>
    </font>
    <font>
      <b/>
      <sz val="8"/>
      <name val="新細明體"/>
      <family val="1"/>
      <charset val="136"/>
    </font>
    <font>
      <b/>
      <sz val="7"/>
      <name val="新細明體"/>
      <family val="1"/>
      <charset val="136"/>
    </font>
    <font>
      <b/>
      <sz val="7"/>
      <name val="Times New Roman"/>
      <family val="1"/>
    </font>
    <font>
      <b/>
      <vertAlign val="superscript"/>
      <sz val="8"/>
      <name val="新細明體"/>
    </font>
    <font>
      <sz val="7"/>
      <name val="新細明體"/>
      <family val="1"/>
      <charset val="136"/>
    </font>
    <font>
      <sz val="7.5"/>
      <name val="Times New Roman"/>
      <family val="1"/>
    </font>
    <font>
      <b/>
      <sz val="8"/>
      <name val="細明體"/>
      <family val="3"/>
      <charset val="136"/>
    </font>
    <font>
      <u val="singleAccounting"/>
      <sz val="8"/>
      <name val="Times New Roman"/>
      <family val="1"/>
    </font>
    <font>
      <b/>
      <vertAlign val="superscript"/>
      <sz val="8"/>
      <name val="Times New Roman"/>
      <family val="1"/>
    </font>
    <font>
      <b/>
      <sz val="12"/>
      <color rgb="FF000000"/>
      <name val="新細明體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3" fillId="0" borderId="0"/>
    <xf numFmtId="43" fontId="14" fillId="0" borderId="0" applyFont="0" applyFill="0" applyBorder="0" applyAlignment="0" applyProtection="0"/>
  </cellStyleXfs>
  <cellXfs count="130">
    <xf numFmtId="0" fontId="0" fillId="0" borderId="0" xfId="0"/>
    <xf numFmtId="0" fontId="0" fillId="2" borderId="0" xfId="0" applyFill="1"/>
    <xf numFmtId="164" fontId="3" fillId="0" borderId="0" xfId="2"/>
    <xf numFmtId="164" fontId="3" fillId="2" borderId="0" xfId="2" applyFill="1"/>
    <xf numFmtId="164" fontId="9" fillId="2" borderId="0" xfId="2" applyFont="1" applyFill="1" applyAlignment="1">
      <alignment horizontal="centerContinuous"/>
    </xf>
    <xf numFmtId="164" fontId="10" fillId="2" borderId="0" xfId="2" applyFont="1" applyFill="1" applyAlignment="1">
      <alignment horizontal="centerContinuous"/>
    </xf>
    <xf numFmtId="164" fontId="10" fillId="2" borderId="0" xfId="2" applyFont="1" applyFill="1" applyAlignment="1">
      <alignment horizontal="center"/>
    </xf>
    <xf numFmtId="164" fontId="12" fillId="2" borderId="4" xfId="2" applyFont="1" applyFill="1" applyBorder="1"/>
    <xf numFmtId="164" fontId="12" fillId="2" borderId="5" xfId="2" applyFont="1" applyFill="1" applyBorder="1"/>
    <xf numFmtId="164" fontId="12" fillId="2" borderId="10" xfId="2" applyFont="1" applyFill="1" applyBorder="1"/>
    <xf numFmtId="164" fontId="12" fillId="2" borderId="11" xfId="2" applyFont="1" applyFill="1" applyBorder="1"/>
    <xf numFmtId="164" fontId="4" fillId="2" borderId="12" xfId="2" applyFont="1" applyFill="1" applyBorder="1" applyAlignment="1">
      <alignment horizontal="right" vertical="center" wrapText="1"/>
    </xf>
    <xf numFmtId="164" fontId="4" fillId="3" borderId="12" xfId="2" applyFont="1" applyFill="1" applyBorder="1" applyAlignment="1">
      <alignment horizontal="right" vertical="center" wrapText="1"/>
    </xf>
    <xf numFmtId="164" fontId="4" fillId="0" borderId="12" xfId="2" applyFont="1" applyBorder="1" applyAlignment="1">
      <alignment horizontal="right" vertical="center" wrapText="1"/>
    </xf>
    <xf numFmtId="164" fontId="4" fillId="2" borderId="8" xfId="2" applyFont="1" applyFill="1" applyBorder="1" applyAlignment="1">
      <alignment horizontal="right" vertical="center" wrapText="1"/>
    </xf>
    <xf numFmtId="164" fontId="4" fillId="5" borderId="8" xfId="2" applyFont="1" applyFill="1" applyBorder="1" applyAlignment="1">
      <alignment horizontal="right" vertical="center" wrapText="1"/>
    </xf>
    <xf numFmtId="164" fontId="4" fillId="5" borderId="12" xfId="2" applyFont="1" applyFill="1" applyBorder="1" applyAlignment="1">
      <alignment horizontal="right" vertical="center" wrapText="1"/>
    </xf>
    <xf numFmtId="164" fontId="4" fillId="5" borderId="9" xfId="2" applyFont="1" applyFill="1" applyBorder="1" applyAlignment="1">
      <alignment horizontal="right" vertical="center" wrapText="1"/>
    </xf>
    <xf numFmtId="164" fontId="13" fillId="2" borderId="13" xfId="2" applyFont="1" applyFill="1" applyBorder="1" applyAlignment="1">
      <alignment horizontal="centerContinuous"/>
    </xf>
    <xf numFmtId="164" fontId="13" fillId="2" borderId="14" xfId="2" applyFont="1" applyFill="1" applyBorder="1" applyAlignment="1">
      <alignment horizontal="centerContinuous"/>
    </xf>
    <xf numFmtId="165" fontId="15" fillId="3" borderId="13" xfId="3" applyNumberFormat="1" applyFont="1" applyFill="1" applyBorder="1" applyProtection="1"/>
    <xf numFmtId="166" fontId="13" fillId="2" borderId="13" xfId="2" applyNumberFormat="1" applyFont="1" applyFill="1" applyBorder="1" applyAlignment="1">
      <alignment horizontal="right"/>
    </xf>
    <xf numFmtId="166" fontId="13" fillId="2" borderId="11" xfId="2" applyNumberFormat="1" applyFont="1" applyFill="1" applyBorder="1" applyAlignment="1">
      <alignment horizontal="right"/>
    </xf>
    <xf numFmtId="166" fontId="13" fillId="5" borderId="11" xfId="2" applyNumberFormat="1" applyFont="1" applyFill="1" applyBorder="1" applyAlignment="1">
      <alignment horizontal="right"/>
    </xf>
    <xf numFmtId="166" fontId="13" fillId="5" borderId="13" xfId="2" applyNumberFormat="1" applyFont="1" applyFill="1" applyBorder="1" applyAlignment="1">
      <alignment horizontal="right"/>
    </xf>
    <xf numFmtId="166" fontId="13" fillId="5" borderId="15" xfId="2" applyNumberFormat="1" applyFont="1" applyFill="1" applyBorder="1" applyAlignment="1">
      <alignment horizontal="right"/>
    </xf>
    <xf numFmtId="164" fontId="16" fillId="2" borderId="10" xfId="2" applyFont="1" applyFill="1" applyBorder="1" applyAlignment="1">
      <alignment horizontal="left" wrapText="1"/>
    </xf>
    <xf numFmtId="37" fontId="15" fillId="2" borderId="11" xfId="2" applyNumberFormat="1" applyFont="1" applyFill="1" applyBorder="1"/>
    <xf numFmtId="165" fontId="15" fillId="2" borderId="13" xfId="3" applyNumberFormat="1" applyFont="1" applyFill="1" applyBorder="1" applyAlignment="1" applyProtection="1"/>
    <xf numFmtId="165" fontId="15" fillId="2" borderId="13" xfId="3" applyNumberFormat="1" applyFont="1" applyFill="1" applyBorder="1" applyProtection="1"/>
    <xf numFmtId="165" fontId="15" fillId="3" borderId="13" xfId="3" applyNumberFormat="1" applyFont="1" applyFill="1" applyBorder="1" applyAlignment="1" applyProtection="1"/>
    <xf numFmtId="165" fontId="15" fillId="6" borderId="11" xfId="3" applyNumberFormat="1" applyFont="1" applyFill="1" applyBorder="1" applyAlignment="1" applyProtection="1"/>
    <xf numFmtId="165" fontId="15" fillId="6" borderId="13" xfId="3" applyNumberFormat="1" applyFont="1" applyFill="1" applyBorder="1" applyAlignment="1" applyProtection="1"/>
    <xf numFmtId="165" fontId="15" fillId="6" borderId="16" xfId="3" applyNumberFormat="1" applyFont="1" applyFill="1" applyBorder="1" applyAlignment="1" applyProtection="1"/>
    <xf numFmtId="164" fontId="12" fillId="2" borderId="10" xfId="2" applyFont="1" applyFill="1" applyBorder="1" applyAlignment="1">
      <alignment horizontal="left"/>
    </xf>
    <xf numFmtId="166" fontId="17" fillId="2" borderId="13" xfId="2" quotePrefix="1" applyNumberFormat="1" applyFont="1" applyFill="1" applyBorder="1" applyAlignment="1">
      <alignment horizontal="right" wrapText="1"/>
    </xf>
    <xf numFmtId="166" fontId="17" fillId="3" borderId="13" xfId="2" quotePrefix="1" applyNumberFormat="1" applyFont="1" applyFill="1" applyBorder="1" applyAlignment="1">
      <alignment horizontal="right" wrapText="1"/>
    </xf>
    <xf numFmtId="166" fontId="17" fillId="2" borderId="13" xfId="2" applyNumberFormat="1" applyFont="1" applyFill="1" applyBorder="1" applyAlignment="1">
      <alignment horizontal="right" wrapText="1"/>
    </xf>
    <xf numFmtId="166" fontId="17" fillId="2" borderId="11" xfId="2" applyNumberFormat="1" applyFont="1" applyFill="1" applyBorder="1" applyAlignment="1">
      <alignment horizontal="right" wrapText="1"/>
    </xf>
    <xf numFmtId="166" fontId="17" fillId="5" borderId="11" xfId="2" applyNumberFormat="1" applyFont="1" applyFill="1" applyBorder="1" applyAlignment="1">
      <alignment horizontal="right" wrapText="1"/>
    </xf>
    <xf numFmtId="166" fontId="17" fillId="5" borderId="13" xfId="2" applyNumberFormat="1" applyFont="1" applyFill="1" applyBorder="1" applyAlignment="1">
      <alignment horizontal="right" wrapText="1"/>
    </xf>
    <xf numFmtId="166" fontId="17" fillId="5" borderId="15" xfId="2" applyNumberFormat="1" applyFont="1" applyFill="1" applyBorder="1" applyAlignment="1">
      <alignment horizontal="right" wrapText="1"/>
    </xf>
    <xf numFmtId="164" fontId="12" fillId="2" borderId="11" xfId="2" applyFont="1" applyFill="1" applyBorder="1" applyAlignment="1">
      <alignment horizontal="center"/>
    </xf>
    <xf numFmtId="167" fontId="15" fillId="2" borderId="13" xfId="3" applyNumberFormat="1" applyFont="1" applyFill="1" applyBorder="1" applyAlignment="1" applyProtection="1"/>
    <xf numFmtId="165" fontId="15" fillId="2" borderId="13" xfId="3" applyNumberFormat="1" applyFont="1" applyFill="1" applyBorder="1" applyAlignment="1" applyProtection="1">
      <alignment horizontal="right" wrapText="1"/>
    </xf>
    <xf numFmtId="167" fontId="15" fillId="2" borderId="13" xfId="3" applyNumberFormat="1" applyFont="1" applyFill="1" applyBorder="1" applyProtection="1"/>
    <xf numFmtId="167" fontId="15" fillId="3" borderId="13" xfId="3" applyNumberFormat="1" applyFont="1" applyFill="1" applyBorder="1" applyAlignment="1" applyProtection="1"/>
    <xf numFmtId="165" fontId="15" fillId="3" borderId="13" xfId="3" applyNumberFormat="1" applyFont="1" applyFill="1" applyBorder="1" applyAlignment="1" applyProtection="1">
      <alignment horizontal="right" wrapText="1"/>
    </xf>
    <xf numFmtId="168" fontId="15" fillId="3" borderId="13" xfId="3" applyNumberFormat="1" applyFont="1" applyFill="1" applyBorder="1" applyProtection="1"/>
    <xf numFmtId="167" fontId="15" fillId="2" borderId="11" xfId="3" applyNumberFormat="1" applyFont="1" applyFill="1" applyBorder="1" applyAlignment="1" applyProtection="1">
      <alignment horizontal="right" wrapText="1"/>
    </xf>
    <xf numFmtId="168" fontId="15" fillId="2" borderId="11" xfId="3" applyNumberFormat="1" applyFont="1" applyFill="1" applyBorder="1" applyProtection="1"/>
    <xf numFmtId="167" fontId="15" fillId="6" borderId="11" xfId="3" applyNumberFormat="1" applyFont="1" applyFill="1" applyBorder="1" applyAlignment="1" applyProtection="1"/>
    <xf numFmtId="167" fontId="15" fillId="6" borderId="11" xfId="3" applyNumberFormat="1" applyFont="1" applyFill="1" applyBorder="1" applyAlignment="1" applyProtection="1">
      <alignment horizontal="right" wrapText="1"/>
    </xf>
    <xf numFmtId="168" fontId="15" fillId="5" borderId="15" xfId="3" applyNumberFormat="1" applyFont="1" applyFill="1" applyBorder="1" applyProtection="1"/>
    <xf numFmtId="168" fontId="15" fillId="2" borderId="13" xfId="3" applyNumberFormat="1" applyFont="1" applyFill="1" applyBorder="1" applyProtection="1"/>
    <xf numFmtId="167" fontId="15" fillId="6" borderId="13" xfId="3" applyNumberFormat="1" applyFont="1" applyFill="1" applyBorder="1" applyAlignment="1" applyProtection="1"/>
    <xf numFmtId="168" fontId="15" fillId="5" borderId="16" xfId="3" applyNumberFormat="1" applyFont="1" applyFill="1" applyBorder="1" applyProtection="1"/>
    <xf numFmtId="169" fontId="3" fillId="0" borderId="0" xfId="1" applyNumberFormat="1" applyFont="1"/>
    <xf numFmtId="164" fontId="16" fillId="2" borderId="17" xfId="2" applyFont="1" applyFill="1" applyBorder="1" applyAlignment="1">
      <alignment horizontal="left" wrapText="1"/>
    </xf>
    <xf numFmtId="164" fontId="12" fillId="2" borderId="18" xfId="2" applyFont="1" applyFill="1" applyBorder="1" applyAlignment="1">
      <alignment horizontal="center"/>
    </xf>
    <xf numFmtId="167" fontId="15" fillId="3" borderId="19" xfId="3" applyNumberFormat="1" applyFont="1" applyFill="1" applyBorder="1" applyAlignment="1" applyProtection="1"/>
    <xf numFmtId="168" fontId="15" fillId="3" borderId="19" xfId="3" applyNumberFormat="1" applyFont="1" applyFill="1" applyBorder="1" applyProtection="1"/>
    <xf numFmtId="167" fontId="15" fillId="2" borderId="19" xfId="3" applyNumberFormat="1" applyFont="1" applyFill="1" applyBorder="1" applyAlignment="1" applyProtection="1"/>
    <xf numFmtId="168" fontId="15" fillId="2" borderId="19" xfId="3" applyNumberFormat="1" applyFont="1" applyFill="1" applyBorder="1" applyProtection="1"/>
    <xf numFmtId="167" fontId="15" fillId="6" borderId="18" xfId="3" applyNumberFormat="1" applyFont="1" applyFill="1" applyBorder="1" applyAlignment="1" applyProtection="1"/>
    <xf numFmtId="167" fontId="15" fillId="6" borderId="19" xfId="3" applyNumberFormat="1" applyFont="1" applyFill="1" applyBorder="1" applyAlignment="1" applyProtection="1"/>
    <xf numFmtId="168" fontId="15" fillId="5" borderId="20" xfId="3" applyNumberFormat="1" applyFont="1" applyFill="1" applyBorder="1" applyProtection="1"/>
    <xf numFmtId="168" fontId="21" fillId="2" borderId="0" xfId="3" applyNumberFormat="1" applyFont="1" applyFill="1" applyBorder="1" applyProtection="1"/>
    <xf numFmtId="164" fontId="10" fillId="2" borderId="0" xfId="2" applyFont="1" applyFill="1"/>
    <xf numFmtId="164" fontId="13" fillId="2" borderId="13" xfId="2" applyFont="1" applyFill="1" applyBorder="1" applyAlignment="1">
      <alignment horizontal="center"/>
    </xf>
    <xf numFmtId="164" fontId="13" fillId="2" borderId="11" xfId="2" applyFont="1" applyFill="1" applyBorder="1" applyAlignment="1">
      <alignment horizontal="center"/>
    </xf>
    <xf numFmtId="164" fontId="13" fillId="5" borderId="11" xfId="2" applyFont="1" applyFill="1" applyBorder="1" applyAlignment="1">
      <alignment horizontal="center"/>
    </xf>
    <xf numFmtId="164" fontId="13" fillId="5" borderId="13" xfId="2" applyFont="1" applyFill="1" applyBorder="1" applyAlignment="1">
      <alignment horizontal="center"/>
    </xf>
    <xf numFmtId="164" fontId="13" fillId="5" borderId="15" xfId="2" applyFont="1" applyFill="1" applyBorder="1" applyAlignment="1">
      <alignment horizontal="center"/>
    </xf>
    <xf numFmtId="167" fontId="15" fillId="6" borderId="16" xfId="3" applyNumberFormat="1" applyFont="1" applyFill="1" applyBorder="1" applyAlignment="1" applyProtection="1">
      <alignment horizontal="right" wrapText="1"/>
    </xf>
    <xf numFmtId="165" fontId="15" fillId="6" borderId="16" xfId="3" applyNumberFormat="1" applyFont="1" applyFill="1" applyBorder="1" applyAlignment="1" applyProtection="1">
      <alignment horizontal="right" wrapText="1"/>
    </xf>
    <xf numFmtId="166" fontId="17" fillId="6" borderId="11" xfId="2" quotePrefix="1" applyNumberFormat="1" applyFont="1" applyFill="1" applyBorder="1" applyAlignment="1">
      <alignment horizontal="right" wrapText="1"/>
    </xf>
    <xf numFmtId="166" fontId="17" fillId="6" borderId="13" xfId="2" quotePrefix="1" applyNumberFormat="1" applyFont="1" applyFill="1" applyBorder="1" applyAlignment="1">
      <alignment horizontal="right" wrapText="1"/>
    </xf>
    <xf numFmtId="166" fontId="17" fillId="6" borderId="16" xfId="2" quotePrefix="1" applyNumberFormat="1" applyFont="1" applyFill="1" applyBorder="1" applyAlignment="1">
      <alignment horizontal="right" wrapText="1"/>
    </xf>
    <xf numFmtId="167" fontId="15" fillId="2" borderId="13" xfId="3" applyNumberFormat="1" applyFont="1" applyFill="1" applyBorder="1" applyAlignment="1" applyProtection="1">
      <alignment horizontal="right" wrapText="1"/>
    </xf>
    <xf numFmtId="167" fontId="15" fillId="2" borderId="19" xfId="3" applyNumberFormat="1" applyFont="1" applyFill="1" applyBorder="1" applyAlignment="1" applyProtection="1">
      <alignment horizontal="right" wrapText="1"/>
    </xf>
    <xf numFmtId="167" fontId="15" fillId="6" borderId="18" xfId="3" applyNumberFormat="1" applyFont="1" applyFill="1" applyBorder="1" applyAlignment="1" applyProtection="1">
      <alignment horizontal="right" wrapText="1"/>
    </xf>
    <xf numFmtId="167" fontId="15" fillId="6" borderId="19" xfId="3" applyNumberFormat="1" applyFont="1" applyFill="1" applyBorder="1" applyAlignment="1" applyProtection="1">
      <alignment horizontal="right" wrapText="1"/>
    </xf>
    <xf numFmtId="167" fontId="15" fillId="6" borderId="20" xfId="3" applyNumberFormat="1" applyFont="1" applyFill="1" applyBorder="1" applyAlignment="1" applyProtection="1">
      <alignment horizontal="right" wrapText="1"/>
    </xf>
    <xf numFmtId="164" fontId="3" fillId="2" borderId="21" xfId="2" applyFill="1" applyBorder="1"/>
    <xf numFmtId="164" fontId="3" fillId="2" borderId="4" xfId="2" applyFill="1" applyBorder="1"/>
    <xf numFmtId="164" fontId="3" fillId="2" borderId="5" xfId="2" applyFill="1" applyBorder="1"/>
    <xf numFmtId="164" fontId="3" fillId="2" borderId="10" xfId="2" applyFill="1" applyBorder="1"/>
    <xf numFmtId="164" fontId="3" fillId="2" borderId="11" xfId="2" applyFill="1" applyBorder="1"/>
    <xf numFmtId="164" fontId="4" fillId="2" borderId="7" xfId="2" applyFont="1" applyFill="1" applyBorder="1" applyAlignment="1">
      <alignment horizontal="right" vertical="center" wrapText="1"/>
    </xf>
    <xf numFmtId="164" fontId="3" fillId="2" borderId="13" xfId="2" applyFill="1" applyBorder="1"/>
    <xf numFmtId="164" fontId="3" fillId="4" borderId="13" xfId="2" applyFill="1" applyBorder="1"/>
    <xf numFmtId="164" fontId="3" fillId="4" borderId="15" xfId="2" applyFill="1" applyBorder="1"/>
    <xf numFmtId="165" fontId="15" fillId="6" borderId="11" xfId="3" applyNumberFormat="1" applyFont="1" applyFill="1" applyBorder="1" applyAlignment="1" applyProtection="1">
      <alignment horizontal="right" wrapText="1"/>
    </xf>
    <xf numFmtId="165" fontId="23" fillId="6" borderId="11" xfId="3" applyNumberFormat="1" applyFont="1" applyFill="1" applyBorder="1" applyAlignment="1" applyProtection="1"/>
    <xf numFmtId="165" fontId="23" fillId="6" borderId="15" xfId="3" applyNumberFormat="1" applyFont="1" applyFill="1" applyBorder="1" applyAlignment="1" applyProtection="1"/>
    <xf numFmtId="166" fontId="17" fillId="4" borderId="13" xfId="2" quotePrefix="1" applyNumberFormat="1" applyFont="1" applyFill="1" applyBorder="1" applyAlignment="1">
      <alignment horizontal="right" wrapText="1"/>
    </xf>
    <xf numFmtId="166" fontId="17" fillId="4" borderId="15" xfId="2" quotePrefix="1" applyNumberFormat="1" applyFont="1" applyFill="1" applyBorder="1" applyAlignment="1">
      <alignment horizontal="right" wrapText="1"/>
    </xf>
    <xf numFmtId="167" fontId="23" fillId="6" borderId="11" xfId="3" applyNumberFormat="1" applyFont="1" applyFill="1" applyBorder="1" applyAlignment="1" applyProtection="1"/>
    <xf numFmtId="167" fontId="23" fillId="6" borderId="15" xfId="3" applyNumberFormat="1" applyFont="1" applyFill="1" applyBorder="1" applyAlignment="1" applyProtection="1"/>
    <xf numFmtId="164" fontId="3" fillId="2" borderId="26" xfId="2" applyFill="1" applyBorder="1"/>
    <xf numFmtId="164" fontId="3" fillId="0" borderId="21" xfId="2" applyBorder="1"/>
    <xf numFmtId="164" fontId="4" fillId="2" borderId="0" xfId="2" applyFont="1" applyFill="1" applyAlignment="1">
      <alignment wrapText="1"/>
    </xf>
    <xf numFmtId="0" fontId="2" fillId="2" borderId="0" xfId="0" applyFont="1" applyFill="1" applyAlignment="1">
      <alignment horizontal="center" vertical="center" wrapText="1" readingOrder="1"/>
    </xf>
    <xf numFmtId="164" fontId="5" fillId="2" borderId="0" xfId="2" applyFont="1" applyFill="1" applyAlignment="1">
      <alignment horizontal="left" wrapText="1"/>
    </xf>
    <xf numFmtId="164" fontId="11" fillId="2" borderId="1" xfId="2" applyFont="1" applyFill="1" applyBorder="1" applyAlignment="1">
      <alignment horizontal="left" wrapText="1"/>
    </xf>
    <xf numFmtId="164" fontId="11" fillId="2" borderId="2" xfId="2" applyFont="1" applyFill="1" applyBorder="1" applyAlignment="1">
      <alignment horizontal="left" wrapText="1"/>
    </xf>
    <xf numFmtId="164" fontId="11" fillId="2" borderId="3" xfId="2" applyFont="1" applyFill="1" applyBorder="1" applyAlignment="1">
      <alignment horizontal="left" wrapText="1"/>
    </xf>
    <xf numFmtId="0" fontId="12" fillId="2" borderId="6" xfId="2" quotePrefix="1" applyNumberFormat="1" applyFont="1" applyFill="1" applyBorder="1" applyAlignment="1">
      <alignment horizontal="center"/>
    </xf>
    <xf numFmtId="0" fontId="12" fillId="2" borderId="7" xfId="2" quotePrefix="1" applyNumberFormat="1" applyFont="1" applyFill="1" applyBorder="1" applyAlignment="1">
      <alignment horizontal="center"/>
    </xf>
    <xf numFmtId="0" fontId="12" fillId="2" borderId="8" xfId="2" quotePrefix="1" applyNumberFormat="1" applyFont="1" applyFill="1" applyBorder="1" applyAlignment="1">
      <alignment horizontal="center"/>
    </xf>
    <xf numFmtId="0" fontId="12" fillId="3" borderId="6" xfId="2" quotePrefix="1" applyNumberFormat="1" applyFont="1" applyFill="1" applyBorder="1" applyAlignment="1">
      <alignment horizontal="center"/>
    </xf>
    <xf numFmtId="0" fontId="12" fillId="3" borderId="7" xfId="2" quotePrefix="1" applyNumberFormat="1" applyFont="1" applyFill="1" applyBorder="1" applyAlignment="1">
      <alignment horizontal="center"/>
    </xf>
    <xf numFmtId="0" fontId="12" fillId="3" borderId="8" xfId="2" quotePrefix="1" applyNumberFormat="1" applyFont="1" applyFill="1" applyBorder="1" applyAlignment="1">
      <alignment horizontal="center"/>
    </xf>
    <xf numFmtId="0" fontId="12" fillId="4" borderId="7" xfId="2" quotePrefix="1" applyNumberFormat="1" applyFont="1" applyFill="1" applyBorder="1" applyAlignment="1">
      <alignment horizontal="center"/>
    </xf>
    <xf numFmtId="0" fontId="12" fillId="4" borderId="9" xfId="2" quotePrefix="1" applyNumberFormat="1" applyFont="1" applyFill="1" applyBorder="1" applyAlignment="1">
      <alignment horizontal="center"/>
    </xf>
    <xf numFmtId="164" fontId="12" fillId="2" borderId="10" xfId="2" quotePrefix="1" applyFont="1" applyFill="1" applyBorder="1" applyAlignment="1">
      <alignment horizontal="left" wrapText="1"/>
    </xf>
    <xf numFmtId="164" fontId="12" fillId="2" borderId="11" xfId="2" quotePrefix="1" applyFont="1" applyFill="1" applyBorder="1" applyAlignment="1">
      <alignment horizontal="left" wrapText="1"/>
    </xf>
    <xf numFmtId="164" fontId="20" fillId="2" borderId="21" xfId="2" applyFont="1" applyFill="1" applyBorder="1" applyAlignment="1">
      <alignment horizontal="left" wrapText="1"/>
    </xf>
    <xf numFmtId="1" fontId="12" fillId="2" borderId="22" xfId="2" applyNumberFormat="1" applyFont="1" applyFill="1" applyBorder="1" applyAlignment="1">
      <alignment horizontal="center"/>
    </xf>
    <xf numFmtId="1" fontId="12" fillId="2" borderId="23" xfId="2" applyNumberFormat="1" applyFont="1" applyFill="1" applyBorder="1" applyAlignment="1">
      <alignment horizontal="center"/>
    </xf>
    <xf numFmtId="1" fontId="12" fillId="2" borderId="24" xfId="2" applyNumberFormat="1" applyFont="1" applyFill="1" applyBorder="1" applyAlignment="1">
      <alignment horizontal="center"/>
    </xf>
    <xf numFmtId="1" fontId="12" fillId="4" borderId="22" xfId="2" applyNumberFormat="1" applyFont="1" applyFill="1" applyBorder="1" applyAlignment="1">
      <alignment horizontal="center"/>
    </xf>
    <xf numFmtId="1" fontId="12" fillId="4" borderId="23" xfId="2" applyNumberFormat="1" applyFont="1" applyFill="1" applyBorder="1" applyAlignment="1">
      <alignment horizontal="center"/>
    </xf>
    <xf numFmtId="1" fontId="12" fillId="4" borderId="25" xfId="2" applyNumberFormat="1" applyFont="1" applyFill="1" applyBorder="1" applyAlignment="1">
      <alignment horizontal="center"/>
    </xf>
    <xf numFmtId="0" fontId="0" fillId="2" borderId="0" xfId="0" applyFill="1" applyAlignment="1">
      <alignment horizontal="left" wrapText="1"/>
    </xf>
    <xf numFmtId="164" fontId="16" fillId="2" borderId="10" xfId="2" quotePrefix="1" applyFont="1" applyFill="1" applyBorder="1" applyAlignment="1">
      <alignment horizontal="left" wrapText="1"/>
    </xf>
    <xf numFmtId="164" fontId="16" fillId="2" borderId="11" xfId="2" quotePrefix="1" applyFont="1" applyFill="1" applyBorder="1" applyAlignment="1">
      <alignment horizontal="left" wrapText="1"/>
    </xf>
    <xf numFmtId="164" fontId="12" fillId="2" borderId="17" xfId="2" quotePrefix="1" applyFont="1" applyFill="1" applyBorder="1" applyAlignment="1">
      <alignment horizontal="left" wrapText="1"/>
    </xf>
    <xf numFmtId="164" fontId="12" fillId="2" borderId="18" xfId="2" quotePrefix="1" applyFont="1" applyFill="1" applyBorder="1" applyAlignment="1">
      <alignment horizontal="left" wrapText="1"/>
    </xf>
  </cellXfs>
  <cellStyles count="4">
    <cellStyle name="Comma 4" xfId="3" xr:uid="{AE297E38-6A02-4106-9BEC-47E9520200B5}"/>
    <cellStyle name="Normal" xfId="0" builtinId="0"/>
    <cellStyle name="Normal 3" xfId="2" xr:uid="{8908B48C-609A-471C-874B-8AE9F98C9224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1600200</xdr:colOff>
      <xdr:row>1</xdr:row>
      <xdr:rowOff>328332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EB48FC-6F50-420C-8D74-5BAF83A6432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7235" y="0"/>
          <a:ext cx="1600200" cy="7429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filesvr11\Usr$\Long%20Term%20Division\Statistics\Annual%20Statistics\2019\Working\Tables\Excel\2013%20M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Long%20Term%20Division\Statistics\Quarterly%20Returns\201803\From%20Discoverer\LTQS_POL_REPLACEMENT_Selling%20Office%20(New%20Version)%20.xls" TargetMode="External"/><Relationship Id="rId1" Type="http://schemas.openxmlformats.org/officeDocument/2006/relationships/externalLinkPath" Target="/Long%20Term%20Division/Statistics/Quarterly%20Returns/201803/From%20Discoverer/LTQS_POL_REPLACEMENT_Selling%20Office%20(New%20Version)%20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U:\Long%20Term%20Division\Statistics\Annual%20Statistics\2023\Working\(0)%20Annual%20Stat%20Prepare%20Master%202023_20240826_v2_CM_20240923.xlsx" TargetMode="External"/><Relationship Id="rId1" Type="http://schemas.openxmlformats.org/officeDocument/2006/relationships/externalLinkPath" Target="/Long%20Term%20Division/Statistics/Annual%20Statistics/2023/Working/(0)%20Annual%20Stat%20Prepare%20Master%202023_20240826_v2_CM_202409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2P1o"/>
      <sheetName val="M2P1"/>
      <sheetName val="M2P2o"/>
      <sheetName val="M2P2"/>
      <sheetName val="M2P3o"/>
      <sheetName val="M2P3"/>
      <sheetName val="M2P4o"/>
      <sheetName val="M2P4"/>
      <sheetName val="M2P5o"/>
      <sheetName val="M2P5"/>
      <sheetName val="M3P1o"/>
      <sheetName val="M3P1"/>
      <sheetName val="M3P2o"/>
      <sheetName val="M3P2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9">
          <cell r="A9" t="str">
            <v>(I) Life assurance other than annuities</v>
          </cell>
        </row>
        <row r="10">
          <cell r="A10" t="str">
            <v>Whole life</v>
          </cell>
          <cell r="B10">
            <v>7529</v>
          </cell>
          <cell r="C10">
            <v>61115</v>
          </cell>
          <cell r="D10">
            <v>11814902119</v>
          </cell>
          <cell r="E10">
            <v>5014822177</v>
          </cell>
          <cell r="F10">
            <v>12558052</v>
          </cell>
          <cell r="G10">
            <v>175</v>
          </cell>
          <cell r="H10">
            <v>6373108</v>
          </cell>
          <cell r="I10">
            <v>1336</v>
          </cell>
          <cell r="J10">
            <v>60536802</v>
          </cell>
          <cell r="K10">
            <v>11294</v>
          </cell>
          <cell r="L10">
            <v>469924255</v>
          </cell>
          <cell r="M10">
            <v>5918</v>
          </cell>
          <cell r="N10">
            <v>357181070</v>
          </cell>
          <cell r="O10">
            <v>87394</v>
          </cell>
          <cell r="P10">
            <v>2441660710</v>
          </cell>
          <cell r="Q10">
            <v>544</v>
          </cell>
          <cell r="R10">
            <v>104166105</v>
          </cell>
        </row>
        <row r="11">
          <cell r="A11" t="str">
            <v>Anticipated endowment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</row>
        <row r="12">
          <cell r="A12" t="str">
            <v>Endowment</v>
          </cell>
          <cell r="B12">
            <v>253</v>
          </cell>
          <cell r="C12">
            <v>22747</v>
          </cell>
          <cell r="D12">
            <v>499643217</v>
          </cell>
          <cell r="E12">
            <v>1752353371</v>
          </cell>
          <cell r="F12">
            <v>96230671</v>
          </cell>
          <cell r="G12">
            <v>1772</v>
          </cell>
          <cell r="H12">
            <v>21461065</v>
          </cell>
          <cell r="I12">
            <v>340</v>
          </cell>
          <cell r="J12">
            <v>14346084</v>
          </cell>
          <cell r="K12">
            <v>1152</v>
          </cell>
          <cell r="L12">
            <v>58610486</v>
          </cell>
          <cell r="M12">
            <v>1756</v>
          </cell>
          <cell r="N12">
            <v>102005498</v>
          </cell>
          <cell r="O12">
            <v>20008</v>
          </cell>
          <cell r="P12">
            <v>555593561</v>
          </cell>
          <cell r="Q12">
            <v>52</v>
          </cell>
          <cell r="R12">
            <v>886739456</v>
          </cell>
        </row>
        <row r="13">
          <cell r="A13" t="str">
            <v>Other types (to be specified)</v>
          </cell>
        </row>
        <row r="14">
          <cell r="A14" t="str">
            <v>Other types 1</v>
          </cell>
          <cell r="B14">
            <v>0</v>
          </cell>
          <cell r="C14">
            <v>1</v>
          </cell>
          <cell r="D14">
            <v>507796</v>
          </cell>
          <cell r="E14">
            <v>7476015</v>
          </cell>
          <cell r="F14">
            <v>61047</v>
          </cell>
          <cell r="G14">
            <v>0</v>
          </cell>
          <cell r="H14">
            <v>14633474</v>
          </cell>
          <cell r="I14">
            <v>47</v>
          </cell>
          <cell r="J14">
            <v>628323</v>
          </cell>
          <cell r="K14">
            <v>1</v>
          </cell>
          <cell r="L14">
            <v>428923</v>
          </cell>
          <cell r="M14">
            <v>1</v>
          </cell>
          <cell r="N14">
            <v>1696709</v>
          </cell>
          <cell r="O14">
            <v>5633</v>
          </cell>
          <cell r="P14">
            <v>15274685</v>
          </cell>
          <cell r="Q14">
            <v>-18</v>
          </cell>
          <cell r="R14">
            <v>-25184864</v>
          </cell>
        </row>
        <row r="15">
          <cell r="A15" t="str">
            <v>Other types 2</v>
          </cell>
          <cell r="B15">
            <v>0</v>
          </cell>
          <cell r="C15">
            <v>0</v>
          </cell>
          <cell r="D15">
            <v>0</v>
          </cell>
          <cell r="E15">
            <v>3734200</v>
          </cell>
          <cell r="F15">
            <v>435889</v>
          </cell>
          <cell r="G15">
            <v>0</v>
          </cell>
          <cell r="H15">
            <v>197335</v>
          </cell>
          <cell r="I15">
            <v>0</v>
          </cell>
          <cell r="J15">
            <v>643837</v>
          </cell>
          <cell r="K15">
            <v>0</v>
          </cell>
          <cell r="L15">
            <v>343222</v>
          </cell>
          <cell r="M15">
            <v>0</v>
          </cell>
          <cell r="N15">
            <v>511422</v>
          </cell>
          <cell r="O15">
            <v>0</v>
          </cell>
          <cell r="P15">
            <v>6814099</v>
          </cell>
          <cell r="Q15">
            <v>0</v>
          </cell>
          <cell r="R15">
            <v>-5737242</v>
          </cell>
        </row>
        <row r="16">
          <cell r="A16" t="str">
            <v>Other types 3</v>
          </cell>
          <cell r="B16">
            <v>0</v>
          </cell>
          <cell r="C16">
            <v>0</v>
          </cell>
          <cell r="D16">
            <v>0</v>
          </cell>
          <cell r="E16">
            <v>3908932</v>
          </cell>
          <cell r="F16">
            <v>3262727</v>
          </cell>
          <cell r="G16">
            <v>0</v>
          </cell>
          <cell r="H16">
            <v>121199</v>
          </cell>
          <cell r="I16">
            <v>0</v>
          </cell>
          <cell r="J16">
            <v>45403</v>
          </cell>
          <cell r="K16">
            <v>0</v>
          </cell>
          <cell r="L16">
            <v>398272</v>
          </cell>
          <cell r="M16">
            <v>0</v>
          </cell>
          <cell r="N16">
            <v>436910</v>
          </cell>
          <cell r="O16">
            <v>0</v>
          </cell>
          <cell r="P16">
            <v>4341224</v>
          </cell>
          <cell r="Q16">
            <v>0</v>
          </cell>
          <cell r="R16">
            <v>4672280</v>
          </cell>
        </row>
        <row r="17">
          <cell r="A17" t="str">
            <v>Other types 4</v>
          </cell>
          <cell r="B17">
            <v>0</v>
          </cell>
          <cell r="C17">
            <v>0</v>
          </cell>
          <cell r="D17">
            <v>0</v>
          </cell>
          <cell r="E17">
            <v>8041862</v>
          </cell>
          <cell r="F17">
            <v>1590325</v>
          </cell>
          <cell r="G17">
            <v>0</v>
          </cell>
          <cell r="H17">
            <v>100337</v>
          </cell>
          <cell r="I17">
            <v>0</v>
          </cell>
          <cell r="J17">
            <v>32025</v>
          </cell>
          <cell r="K17">
            <v>0</v>
          </cell>
          <cell r="L17">
            <v>564075</v>
          </cell>
          <cell r="M17">
            <v>0</v>
          </cell>
          <cell r="N17">
            <v>1162193</v>
          </cell>
          <cell r="O17">
            <v>0</v>
          </cell>
          <cell r="P17">
            <v>8592763</v>
          </cell>
          <cell r="Q17">
            <v>0</v>
          </cell>
          <cell r="R17">
            <v>-19661099</v>
          </cell>
        </row>
        <row r="18">
          <cell r="A18" t="str">
            <v>Other types 5</v>
          </cell>
          <cell r="B18">
            <v>0</v>
          </cell>
          <cell r="C18">
            <v>0</v>
          </cell>
          <cell r="D18">
            <v>0</v>
          </cell>
          <cell r="E18">
            <v>6203877</v>
          </cell>
          <cell r="F18">
            <v>1956144</v>
          </cell>
          <cell r="G18">
            <v>0</v>
          </cell>
          <cell r="H18">
            <v>394343</v>
          </cell>
          <cell r="I18">
            <v>0</v>
          </cell>
          <cell r="J18">
            <v>164007</v>
          </cell>
          <cell r="K18">
            <v>0</v>
          </cell>
          <cell r="L18">
            <v>531475</v>
          </cell>
          <cell r="M18">
            <v>0</v>
          </cell>
          <cell r="N18">
            <v>484984</v>
          </cell>
          <cell r="O18">
            <v>0</v>
          </cell>
          <cell r="P18">
            <v>5852032</v>
          </cell>
          <cell r="Q18">
            <v>0</v>
          </cell>
          <cell r="R18">
            <v>-817809</v>
          </cell>
        </row>
        <row r="19">
          <cell r="A19" t="str">
            <v>Other types 6</v>
          </cell>
          <cell r="B19">
            <v>0</v>
          </cell>
          <cell r="C19">
            <v>0</v>
          </cell>
          <cell r="D19">
            <v>0</v>
          </cell>
          <cell r="E19">
            <v>4072037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67440</v>
          </cell>
          <cell r="K19">
            <v>0</v>
          </cell>
          <cell r="L19">
            <v>465211</v>
          </cell>
          <cell r="M19">
            <v>0</v>
          </cell>
          <cell r="N19">
            <v>149269</v>
          </cell>
          <cell r="O19">
            <v>0</v>
          </cell>
          <cell r="P19">
            <v>2426902</v>
          </cell>
          <cell r="Q19">
            <v>0</v>
          </cell>
          <cell r="R19">
            <v>-4854165</v>
          </cell>
        </row>
        <row r="20">
          <cell r="A20" t="str">
            <v>Total assurances</v>
          </cell>
          <cell r="B20">
            <v>7782</v>
          </cell>
          <cell r="C20">
            <v>83863</v>
          </cell>
          <cell r="D20">
            <v>12315053132</v>
          </cell>
          <cell r="E20">
            <v>6800612471</v>
          </cell>
          <cell r="F20">
            <v>116094855</v>
          </cell>
          <cell r="G20">
            <v>1947</v>
          </cell>
          <cell r="H20">
            <v>43280861</v>
          </cell>
          <cell r="I20">
            <v>1723</v>
          </cell>
          <cell r="J20">
            <v>76463921</v>
          </cell>
          <cell r="K20">
            <v>12447</v>
          </cell>
          <cell r="L20">
            <v>531265919</v>
          </cell>
          <cell r="M20">
            <v>7675</v>
          </cell>
          <cell r="N20">
            <v>463628055</v>
          </cell>
          <cell r="O20">
            <v>113035</v>
          </cell>
          <cell r="P20">
            <v>3040555976</v>
          </cell>
          <cell r="Q20">
            <v>578</v>
          </cell>
          <cell r="R20">
            <v>939322662</v>
          </cell>
        </row>
        <row r="22">
          <cell r="A22" t="str">
            <v>(II) Annuities</v>
          </cell>
        </row>
        <row r="23">
          <cell r="A23" t="str">
            <v>Life annuities in course of payment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</row>
        <row r="24">
          <cell r="A24" t="str">
            <v>Deferred life annuities</v>
          </cell>
          <cell r="B24">
            <v>0</v>
          </cell>
          <cell r="C24">
            <v>0</v>
          </cell>
          <cell r="D24">
            <v>2759039</v>
          </cell>
          <cell r="E24">
            <v>527576</v>
          </cell>
          <cell r="F24">
            <v>0</v>
          </cell>
          <cell r="G24">
            <v>3</v>
          </cell>
          <cell r="H24">
            <v>3876</v>
          </cell>
          <cell r="I24">
            <v>34</v>
          </cell>
          <cell r="J24">
            <v>846392</v>
          </cell>
          <cell r="K24">
            <v>0</v>
          </cell>
          <cell r="L24">
            <v>0</v>
          </cell>
          <cell r="M24">
            <v>5</v>
          </cell>
          <cell r="N24">
            <v>71404</v>
          </cell>
          <cell r="O24">
            <v>2408</v>
          </cell>
          <cell r="P24">
            <v>29696823</v>
          </cell>
          <cell r="Q24">
            <v>8</v>
          </cell>
          <cell r="R24">
            <v>2276799</v>
          </cell>
        </row>
        <row r="25">
          <cell r="A25" t="str">
            <v>Other types (to be specified)</v>
          </cell>
        </row>
        <row r="26">
          <cell r="A26" t="str">
            <v>Other types 1</v>
          </cell>
          <cell r="B26">
            <v>0</v>
          </cell>
          <cell r="C26">
            <v>30</v>
          </cell>
          <cell r="D26">
            <v>443532</v>
          </cell>
          <cell r="E26">
            <v>962581</v>
          </cell>
          <cell r="F26">
            <v>0</v>
          </cell>
          <cell r="G26">
            <v>0</v>
          </cell>
          <cell r="H26">
            <v>0</v>
          </cell>
          <cell r="I26">
            <v>4</v>
          </cell>
          <cell r="J26">
            <v>60996</v>
          </cell>
          <cell r="K26">
            <v>1</v>
          </cell>
          <cell r="L26">
            <v>6046</v>
          </cell>
          <cell r="M26">
            <v>2</v>
          </cell>
          <cell r="N26">
            <v>51999</v>
          </cell>
          <cell r="O26">
            <v>430</v>
          </cell>
          <cell r="P26">
            <v>7127452</v>
          </cell>
          <cell r="Q26">
            <v>1</v>
          </cell>
          <cell r="R26">
            <v>36336</v>
          </cell>
        </row>
        <row r="27">
          <cell r="A27" t="str">
            <v>Total annuities</v>
          </cell>
          <cell r="B27">
            <v>0</v>
          </cell>
          <cell r="C27">
            <v>30</v>
          </cell>
          <cell r="D27">
            <v>3202571</v>
          </cell>
          <cell r="E27">
            <v>1490157</v>
          </cell>
          <cell r="F27">
            <v>0</v>
          </cell>
          <cell r="G27">
            <v>3</v>
          </cell>
          <cell r="H27">
            <v>3876</v>
          </cell>
          <cell r="I27">
            <v>38</v>
          </cell>
          <cell r="J27">
            <v>907388</v>
          </cell>
          <cell r="K27">
            <v>1</v>
          </cell>
          <cell r="L27">
            <v>6046</v>
          </cell>
          <cell r="M27">
            <v>7</v>
          </cell>
          <cell r="N27">
            <v>123403</v>
          </cell>
          <cell r="O27">
            <v>2838</v>
          </cell>
          <cell r="P27">
            <v>36824275</v>
          </cell>
          <cell r="Q27">
            <v>9</v>
          </cell>
          <cell r="R27">
            <v>2313135</v>
          </cell>
        </row>
      </sheetData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 1"/>
      <sheetName val="Macro1"/>
    </sheetNames>
    <sheetDataSet>
      <sheetData sheetId="0"/>
      <sheetData sheetId="1">
        <row r="91">
          <cell r="A91" t="str">
            <v>Recover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ex"/>
      <sheetName val="Input&gt;&gt;"/>
      <sheetName val="KI_Input"/>
      <sheetName val="L1_Input"/>
      <sheetName val="L2_Input"/>
      <sheetName val="L3_Input"/>
      <sheetName val="L4_Input"/>
      <sheetName val="L5_Input"/>
      <sheetName val="L5_Input (Cal)"/>
      <sheetName val="L6_Input"/>
      <sheetName val="L7_Input"/>
      <sheetName val="L8to19_Input"/>
      <sheetName val="Ind AC NB Input"/>
      <sheetName val="Ref Group"/>
      <sheetName val="Working for Group NB rank"/>
      <sheetName val="New Business"/>
      <sheetName val="Working for Group IF rank"/>
      <sheetName val="QS_Input1"/>
      <sheetName val="Inforce Business"/>
      <sheetName val="Summary- Long Term"/>
      <sheetName val="Output_Annex&gt;&gt;"/>
      <sheetName val="Key Indicators"/>
      <sheetName val="Table L1"/>
      <sheetName val="Table L2"/>
      <sheetName val="Table L3"/>
      <sheetName val="Table L4"/>
      <sheetName val="Table L5"/>
      <sheetName val="Table L6"/>
      <sheetName val="Table L7"/>
      <sheetName val="Table L8"/>
      <sheetName val="Table L9"/>
      <sheetName val="Table L10"/>
      <sheetName val="Table L11"/>
      <sheetName val="Table L12"/>
      <sheetName val="Table L13"/>
      <sheetName val="Table L14"/>
      <sheetName val="Table L15"/>
      <sheetName val="Table L16"/>
      <sheetName val="Table L17"/>
      <sheetName val="Table L18"/>
      <sheetName val="Table L19"/>
      <sheetName val="Notes"/>
      <sheetName val="NB-Class A"/>
      <sheetName val="NB-Class C"/>
      <sheetName val="Class A+C NB Ranking"/>
      <sheetName val="Class A+C NB Ranking by Group"/>
      <sheetName val="IF-Class A"/>
      <sheetName val="IF-Class C"/>
      <sheetName val="Class A+C IF Ranking"/>
      <sheetName val="Class A+C IF Ranking by Group"/>
      <sheetName val="QS_Input"/>
      <sheetName val="Attachment 1"/>
      <sheetName val="Attachment 2"/>
      <sheetName val="Attachment 3"/>
      <sheetName val="Brief Notes&gt;&gt;"/>
      <sheetName val="AnnexI(a)-Ranking IF"/>
      <sheetName val="AnnexI(a)-Rank by Group"/>
      <sheetName val="AnnexI(b)-Ranking NB"/>
      <sheetName val="AnnexI(b)-Rank by Group"/>
      <sheetName val="AnnexII"/>
      <sheetName val="Annex III(a) (2)"/>
      <sheetName val="Annex III(a) (3)"/>
      <sheetName val="Annex III(a)"/>
      <sheetName val="Annex III(b)"/>
      <sheetName val="Annex III(c)"/>
      <sheetName val="Supplementary&gt;&gt;"/>
      <sheetName val="New Business (APE)"/>
      <sheetName val="Inforce Business (APE)"/>
      <sheetName val="Working for Brief_Supplement"/>
    </sheetNames>
    <sheetDataSet>
      <sheetData sheetId="0">
        <row r="2">
          <cell r="C2">
            <v>2023</v>
          </cell>
        </row>
      </sheetData>
      <sheetData sheetId="1"/>
      <sheetData sheetId="2">
        <row r="3">
          <cell r="A3"/>
        </row>
      </sheetData>
      <sheetData sheetId="3">
        <row r="1">
          <cell r="B1"/>
        </row>
      </sheetData>
      <sheetData sheetId="4">
        <row r="3">
          <cell r="B3" t="str">
            <v>可分紅
With-Profits</v>
          </cell>
        </row>
      </sheetData>
      <sheetData sheetId="5">
        <row r="2">
          <cell r="C2" t="str">
            <v>表 L3a         保單數目
Table L3a    Number of Policies</v>
          </cell>
        </row>
      </sheetData>
      <sheetData sheetId="6">
        <row r="1">
          <cell r="B1"/>
        </row>
      </sheetData>
      <sheetData sheetId="7">
        <row r="1">
          <cell r="C1"/>
        </row>
      </sheetData>
      <sheetData sheetId="8"/>
      <sheetData sheetId="9">
        <row r="4">
          <cell r="A4"/>
          <cell r="C4">
            <v>2017</v>
          </cell>
          <cell r="D4"/>
          <cell r="E4"/>
          <cell r="F4"/>
          <cell r="G4">
            <v>2018</v>
          </cell>
          <cell r="H4"/>
          <cell r="I4"/>
          <cell r="J4"/>
          <cell r="K4">
            <v>2019</v>
          </cell>
          <cell r="L4"/>
          <cell r="M4"/>
          <cell r="N4"/>
          <cell r="O4">
            <v>2020</v>
          </cell>
          <cell r="P4"/>
          <cell r="Q4"/>
          <cell r="R4"/>
          <cell r="S4">
            <v>2021</v>
          </cell>
          <cell r="T4"/>
          <cell r="U4"/>
          <cell r="V4"/>
          <cell r="W4">
            <v>2022</v>
          </cell>
          <cell r="X4"/>
          <cell r="Y4"/>
          <cell r="Z4"/>
          <cell r="AA4">
            <v>2023</v>
          </cell>
          <cell r="AB4"/>
          <cell r="AC4"/>
          <cell r="AD4"/>
          <cell r="AE4"/>
          <cell r="AF4"/>
        </row>
        <row r="5">
          <cell r="A5"/>
          <cell r="C5" t="str">
            <v>類別 A
Class A</v>
          </cell>
          <cell r="D5" t="str">
            <v>類別 C
Class C</v>
          </cell>
          <cell r="E5" t="str">
            <v>類別 I
Class I</v>
          </cell>
          <cell r="F5" t="str">
            <v>總數
Total</v>
          </cell>
          <cell r="G5" t="str">
            <v>類別 A
Class A</v>
          </cell>
          <cell r="H5" t="str">
            <v>類別 C
Class C</v>
          </cell>
          <cell r="I5" t="str">
            <v>類別 I
Class I</v>
          </cell>
          <cell r="J5" t="str">
            <v>總數
Total</v>
          </cell>
          <cell r="K5" t="str">
            <v>類別 A
Class A</v>
          </cell>
          <cell r="L5" t="str">
            <v>類別 C
Class C</v>
          </cell>
          <cell r="M5" t="str">
            <v>類別 I
Class I</v>
          </cell>
          <cell r="N5" t="str">
            <v>總數
Total</v>
          </cell>
          <cell r="O5" t="str">
            <v>類別 A
Class A</v>
          </cell>
          <cell r="P5" t="str">
            <v>類別 C
Class C</v>
          </cell>
          <cell r="Q5" t="str">
            <v>類別 I
Class I</v>
          </cell>
          <cell r="R5" t="str">
            <v>總數
Total</v>
          </cell>
          <cell r="S5" t="str">
            <v>類別 A
Class A</v>
          </cell>
          <cell r="T5" t="str">
            <v>類別 C
Class C</v>
          </cell>
          <cell r="U5" t="str">
            <v>類別 I
Class I</v>
          </cell>
          <cell r="V5" t="str">
            <v>總數
Total</v>
          </cell>
          <cell r="W5" t="str">
            <v>類別 A
Class A</v>
          </cell>
          <cell r="X5" t="str">
            <v>類別 C
Class C</v>
          </cell>
          <cell r="Y5" t="str">
            <v>類別 I
Class I</v>
          </cell>
          <cell r="Z5" t="str">
            <v>總數
Total</v>
          </cell>
          <cell r="AA5" t="str">
            <v>類別 A
Class A</v>
          </cell>
          <cell r="AB5" t="str">
            <v>類別 C
Class C</v>
          </cell>
          <cell r="AC5" t="str">
            <v>類別 I
Class I</v>
          </cell>
          <cell r="AD5" t="str">
            <v>總數
Total</v>
          </cell>
          <cell r="AE5"/>
          <cell r="AF5"/>
        </row>
        <row r="6">
          <cell r="A6"/>
          <cell r="C6"/>
          <cell r="D6"/>
          <cell r="E6"/>
          <cell r="F6"/>
          <cell r="G6"/>
          <cell r="H6"/>
          <cell r="I6"/>
          <cell r="J6"/>
          <cell r="K6"/>
          <cell r="L6"/>
          <cell r="M6"/>
          <cell r="N6"/>
          <cell r="O6"/>
          <cell r="P6"/>
          <cell r="Q6"/>
          <cell r="R6"/>
          <cell r="S6"/>
          <cell r="T6"/>
          <cell r="U6"/>
          <cell r="V6"/>
          <cell r="W6"/>
          <cell r="X6"/>
          <cell r="Y6"/>
          <cell r="Z6"/>
          <cell r="AA6"/>
          <cell r="AB6"/>
          <cell r="AC6"/>
          <cell r="AD6"/>
          <cell r="AE6"/>
          <cell r="AF6"/>
        </row>
        <row r="7">
          <cell r="A7" t="str">
            <v>保單數目
Number of Policies</v>
          </cell>
          <cell r="C7">
            <v>152</v>
          </cell>
          <cell r="D7">
            <v>0</v>
          </cell>
          <cell r="E7">
            <v>19175</v>
          </cell>
          <cell r="F7">
            <v>19327</v>
          </cell>
          <cell r="G7">
            <v>151</v>
          </cell>
          <cell r="H7">
            <v>0</v>
          </cell>
          <cell r="I7">
            <v>18980</v>
          </cell>
          <cell r="J7">
            <v>19131</v>
          </cell>
          <cell r="K7">
            <v>160</v>
          </cell>
          <cell r="L7">
            <v>0</v>
          </cell>
          <cell r="M7">
            <v>18388</v>
          </cell>
          <cell r="N7">
            <v>18548</v>
          </cell>
          <cell r="O7">
            <v>239</v>
          </cell>
          <cell r="P7">
            <v>0</v>
          </cell>
          <cell r="Q7">
            <v>17365</v>
          </cell>
          <cell r="R7">
            <v>17604</v>
          </cell>
          <cell r="S7">
            <v>676</v>
          </cell>
          <cell r="T7">
            <v>0</v>
          </cell>
          <cell r="U7">
            <v>16783</v>
          </cell>
          <cell r="V7">
            <v>17459</v>
          </cell>
          <cell r="W7">
            <v>673</v>
          </cell>
          <cell r="X7">
            <v>0</v>
          </cell>
          <cell r="Y7">
            <v>16117</v>
          </cell>
          <cell r="Z7">
            <v>16790</v>
          </cell>
          <cell r="AA7">
            <v>764</v>
          </cell>
          <cell r="AB7">
            <v>0</v>
          </cell>
          <cell r="AC7">
            <v>15903</v>
          </cell>
          <cell r="AD7">
            <v>16667</v>
          </cell>
          <cell r="AE7" t="b">
            <v>1</v>
          </cell>
          <cell r="AF7"/>
        </row>
        <row r="8">
          <cell r="A8" t="str">
            <v>受保人數
Number of Lives</v>
          </cell>
          <cell r="C8">
            <v>51770</v>
          </cell>
          <cell r="D8">
            <v>0</v>
          </cell>
          <cell r="E8">
            <v>1240322</v>
          </cell>
          <cell r="F8">
            <v>1292092</v>
          </cell>
          <cell r="G8">
            <v>49425</v>
          </cell>
          <cell r="H8">
            <v>0</v>
          </cell>
          <cell r="I8">
            <v>1252329</v>
          </cell>
          <cell r="J8">
            <v>1301754</v>
          </cell>
          <cell r="K8">
            <v>46636</v>
          </cell>
          <cell r="L8">
            <v>0</v>
          </cell>
          <cell r="M8">
            <v>1275984</v>
          </cell>
          <cell r="N8">
            <v>1322620</v>
          </cell>
          <cell r="O8">
            <v>41108</v>
          </cell>
          <cell r="P8">
            <v>0</v>
          </cell>
          <cell r="Q8">
            <v>1279750</v>
          </cell>
          <cell r="R8">
            <v>1320858</v>
          </cell>
          <cell r="S8">
            <v>38509</v>
          </cell>
          <cell r="T8">
            <v>0</v>
          </cell>
          <cell r="U8">
            <v>1249818</v>
          </cell>
          <cell r="V8">
            <v>1288327</v>
          </cell>
          <cell r="W8">
            <v>66583</v>
          </cell>
          <cell r="X8">
            <v>0</v>
          </cell>
          <cell r="Y8">
            <v>1181638</v>
          </cell>
          <cell r="Z8">
            <v>1248221</v>
          </cell>
          <cell r="AA8">
            <v>147418</v>
          </cell>
          <cell r="AB8">
            <v>0</v>
          </cell>
          <cell r="AC8">
            <v>1150882</v>
          </cell>
          <cell r="AD8">
            <v>1298300</v>
          </cell>
          <cell r="AE8" t="b">
            <v>1</v>
          </cell>
          <cell r="AF8"/>
        </row>
        <row r="9">
          <cell r="A9"/>
          <cell r="C9" t="str">
            <v>百萬元
$m</v>
          </cell>
          <cell r="D9" t="str">
            <v>百萬元
$m</v>
          </cell>
          <cell r="E9" t="str">
            <v>百萬元
$m</v>
          </cell>
          <cell r="F9" t="str">
            <v>百萬元
$m</v>
          </cell>
          <cell r="G9" t="str">
            <v>百萬元
$m</v>
          </cell>
          <cell r="H9" t="str">
            <v>百萬元
$m</v>
          </cell>
          <cell r="I9" t="str">
            <v>百萬元
$m</v>
          </cell>
          <cell r="J9" t="str">
            <v>百萬元
$m</v>
          </cell>
          <cell r="K9" t="str">
            <v>百萬元
$m</v>
          </cell>
          <cell r="L9" t="str">
            <v>百萬元
$m</v>
          </cell>
          <cell r="M9" t="str">
            <v>百萬元
$m</v>
          </cell>
          <cell r="N9" t="str">
            <v>百萬元
$m</v>
          </cell>
          <cell r="O9" t="str">
            <v>百萬元
$m</v>
          </cell>
          <cell r="P9" t="str">
            <v>百萬元
$m</v>
          </cell>
          <cell r="Q9" t="str">
            <v>百萬元
$m</v>
          </cell>
          <cell r="R9" t="str">
            <v>百萬元
$m</v>
          </cell>
          <cell r="S9" t="str">
            <v>百萬元
$m</v>
          </cell>
          <cell r="T9" t="str">
            <v>百萬元
$m</v>
          </cell>
          <cell r="U9" t="str">
            <v>百萬元
$m</v>
          </cell>
          <cell r="V9" t="str">
            <v>百萬元
$m</v>
          </cell>
          <cell r="W9" t="str">
            <v>百萬元
$m</v>
          </cell>
          <cell r="X9" t="str">
            <v>百萬元
$m</v>
          </cell>
          <cell r="Y9" t="str">
            <v>百萬元
$m</v>
          </cell>
          <cell r="Z9" t="str">
            <v>百萬元
$m</v>
          </cell>
          <cell r="AA9" t="str">
            <v>百萬元
$m</v>
          </cell>
          <cell r="AB9" t="str">
            <v>百萬元
$m</v>
          </cell>
          <cell r="AC9" t="str">
            <v>百萬元
$m</v>
          </cell>
          <cell r="AD9" t="str">
            <v>百萬元
$m</v>
          </cell>
          <cell r="AE9"/>
          <cell r="AF9"/>
        </row>
        <row r="10">
          <cell r="A10" t="str">
            <v>保額
Sums Assured</v>
          </cell>
          <cell r="C10">
            <v>13663.1</v>
          </cell>
          <cell r="D10" t="str">
            <v>不適用
N.A.</v>
          </cell>
          <cell r="E10">
            <v>898321.1</v>
          </cell>
          <cell r="F10">
            <v>911984.2</v>
          </cell>
          <cell r="G10">
            <v>15388.9</v>
          </cell>
          <cell r="H10" t="str">
            <v>不適用
N.A.</v>
          </cell>
          <cell r="I10">
            <v>924612.5</v>
          </cell>
          <cell r="J10">
            <v>940001.4</v>
          </cell>
          <cell r="K10">
            <v>18012.7</v>
          </cell>
          <cell r="L10" t="str">
            <v>不適用
N.A.</v>
          </cell>
          <cell r="M10">
            <v>980868.20000000007</v>
          </cell>
          <cell r="N10">
            <v>998880.9</v>
          </cell>
          <cell r="O10">
            <v>14782.300000000001</v>
          </cell>
          <cell r="P10" t="str">
            <v>不適用
N.A.</v>
          </cell>
          <cell r="Q10">
            <v>1021159.8</v>
          </cell>
          <cell r="R10">
            <v>1035942.1000000001</v>
          </cell>
          <cell r="S10">
            <v>22587.100000000002</v>
          </cell>
          <cell r="T10" t="str">
            <v>不適用
N.A.</v>
          </cell>
          <cell r="U10">
            <v>1030547.8</v>
          </cell>
          <cell r="V10">
            <v>1053134.9000000001</v>
          </cell>
          <cell r="W10">
            <v>31487.9</v>
          </cell>
          <cell r="X10" t="str">
            <v>不適用
N.A.</v>
          </cell>
          <cell r="Y10">
            <v>1010198.5</v>
          </cell>
          <cell r="Z10">
            <v>1041686.4</v>
          </cell>
          <cell r="AA10">
            <v>49386.400000000001</v>
          </cell>
          <cell r="AB10" t="str">
            <v>不適用
N.A.</v>
          </cell>
          <cell r="AC10">
            <v>1014624</v>
          </cell>
          <cell r="AD10">
            <v>1064010.3999999999</v>
          </cell>
          <cell r="AE10" t="b">
            <v>1</v>
          </cell>
          <cell r="AF10"/>
        </row>
        <row r="11">
          <cell r="A11" t="str">
            <v>保單保費
Office Premiums</v>
          </cell>
          <cell r="C11">
            <v>35.1</v>
          </cell>
          <cell r="D11">
            <v>0</v>
          </cell>
          <cell r="E11">
            <v>3344.9</v>
          </cell>
          <cell r="F11">
            <v>3380</v>
          </cell>
          <cell r="G11">
            <v>35.5</v>
          </cell>
          <cell r="H11">
            <v>0</v>
          </cell>
          <cell r="I11">
            <v>3449.5</v>
          </cell>
          <cell r="J11">
            <v>3485</v>
          </cell>
          <cell r="K11">
            <v>35.1</v>
          </cell>
          <cell r="L11">
            <v>0</v>
          </cell>
          <cell r="M11">
            <v>4240.3999999999996</v>
          </cell>
          <cell r="N11">
            <v>4275.5</v>
          </cell>
          <cell r="O11">
            <v>30.5</v>
          </cell>
          <cell r="P11">
            <v>0</v>
          </cell>
          <cell r="Q11">
            <v>4740.3</v>
          </cell>
          <cell r="R11">
            <v>4770.8</v>
          </cell>
          <cell r="S11">
            <v>37.200000000000003</v>
          </cell>
          <cell r="T11">
            <v>0</v>
          </cell>
          <cell r="U11">
            <v>4787</v>
          </cell>
          <cell r="V11">
            <v>4824.2</v>
          </cell>
          <cell r="W11">
            <v>59.7</v>
          </cell>
          <cell r="X11">
            <v>0</v>
          </cell>
          <cell r="Y11">
            <v>4933.6000000000004</v>
          </cell>
          <cell r="Z11">
            <v>4993.3</v>
          </cell>
          <cell r="AA11">
            <v>81.3</v>
          </cell>
          <cell r="AB11">
            <v>0</v>
          </cell>
          <cell r="AC11">
            <v>5112.442</v>
          </cell>
          <cell r="AD11">
            <v>5193.7420000000002</v>
          </cell>
          <cell r="AE11" t="b">
            <v>0</v>
          </cell>
          <cell r="AF11" t="str">
            <v>AIA removed 300.158</v>
          </cell>
        </row>
        <row r="12">
          <cell r="A12" t="str">
            <v>淨負債
Net Liabilities</v>
          </cell>
          <cell r="C12">
            <v>21.7</v>
          </cell>
          <cell r="D12">
            <v>0</v>
          </cell>
          <cell r="E12">
            <v>999.6</v>
          </cell>
          <cell r="F12">
            <v>1021.3000000000001</v>
          </cell>
          <cell r="G12">
            <v>18.8</v>
          </cell>
          <cell r="H12">
            <v>0</v>
          </cell>
          <cell r="I12">
            <v>980.4</v>
          </cell>
          <cell r="J12">
            <v>999.19999999999993</v>
          </cell>
          <cell r="K12">
            <v>17.100000000000001</v>
          </cell>
          <cell r="L12">
            <v>0</v>
          </cell>
          <cell r="M12">
            <v>1400.6000000000001</v>
          </cell>
          <cell r="N12">
            <v>1417.7</v>
          </cell>
          <cell r="O12">
            <v>14.4</v>
          </cell>
          <cell r="P12">
            <v>0</v>
          </cell>
          <cell r="Q12">
            <v>1351.8</v>
          </cell>
          <cell r="R12">
            <v>1366.2</v>
          </cell>
          <cell r="S12">
            <v>25.1</v>
          </cell>
          <cell r="T12">
            <v>0</v>
          </cell>
          <cell r="U12">
            <v>1231.8</v>
          </cell>
          <cell r="V12">
            <v>1256.8999999999999</v>
          </cell>
          <cell r="W12">
            <v>41</v>
          </cell>
          <cell r="X12">
            <v>0</v>
          </cell>
          <cell r="Y12">
            <v>984.4</v>
          </cell>
          <cell r="Z12">
            <v>1025.4000000000001</v>
          </cell>
          <cell r="AA12">
            <v>40.6</v>
          </cell>
          <cell r="AB12">
            <v>0</v>
          </cell>
          <cell r="AC12">
            <v>1165.5</v>
          </cell>
          <cell r="AD12">
            <v>1206.0999999999999</v>
          </cell>
          <cell r="AE12" t="b">
            <v>1</v>
          </cell>
          <cell r="AF12"/>
        </row>
        <row r="13">
          <cell r="A13"/>
          <cell r="C13"/>
          <cell r="D13"/>
          <cell r="E13"/>
          <cell r="F13"/>
          <cell r="G13"/>
          <cell r="H13"/>
          <cell r="I13"/>
          <cell r="J13"/>
          <cell r="K13"/>
          <cell r="L13"/>
          <cell r="M13"/>
          <cell r="N13"/>
          <cell r="O13"/>
          <cell r="P13"/>
          <cell r="Q13"/>
          <cell r="R13"/>
          <cell r="S13"/>
          <cell r="T13"/>
          <cell r="U13"/>
          <cell r="V13"/>
          <cell r="W13"/>
          <cell r="X13"/>
          <cell r="Y13"/>
          <cell r="Z13"/>
          <cell r="AA13"/>
          <cell r="AB13"/>
          <cell r="AC13"/>
          <cell r="AD13"/>
          <cell r="AE13"/>
          <cell r="AF13"/>
        </row>
        <row r="15">
          <cell r="A15"/>
          <cell r="C15">
            <v>2017</v>
          </cell>
          <cell r="D15"/>
          <cell r="E15"/>
          <cell r="F15">
            <v>2018</v>
          </cell>
          <cell r="G15"/>
          <cell r="H15"/>
          <cell r="I15">
            <v>2019</v>
          </cell>
          <cell r="J15"/>
          <cell r="K15"/>
          <cell r="L15">
            <v>2020</v>
          </cell>
          <cell r="M15"/>
          <cell r="N15"/>
          <cell r="O15">
            <v>2021</v>
          </cell>
          <cell r="P15"/>
          <cell r="Q15"/>
          <cell r="R15">
            <v>2022</v>
          </cell>
          <cell r="S15"/>
          <cell r="T15"/>
          <cell r="U15">
            <v>2023</v>
          </cell>
          <cell r="V15"/>
          <cell r="W15"/>
          <cell r="X15"/>
          <cell r="Y15"/>
          <cell r="Z15"/>
          <cell r="AA15"/>
          <cell r="AB15"/>
          <cell r="AC15"/>
          <cell r="AD15"/>
          <cell r="AE15"/>
        </row>
        <row r="16">
          <cell r="A16"/>
          <cell r="C16" t="str">
            <v>類別 G
Class G</v>
          </cell>
          <cell r="D16" t="str">
            <v>類別 H
Class H</v>
          </cell>
          <cell r="E16" t="str">
            <v>總數
Total</v>
          </cell>
          <cell r="F16" t="str">
            <v>類別 G
Class G</v>
          </cell>
          <cell r="G16" t="str">
            <v>類別 H
Class H</v>
          </cell>
          <cell r="H16" t="str">
            <v>總數
Total</v>
          </cell>
          <cell r="I16" t="str">
            <v>類別 G
Class G</v>
          </cell>
          <cell r="J16" t="str">
            <v>類別 H
Class H</v>
          </cell>
          <cell r="K16" t="str">
            <v>總數
Total</v>
          </cell>
          <cell r="L16" t="str">
            <v>類別 G
Class G</v>
          </cell>
          <cell r="M16" t="str">
            <v>類別 H
Class H</v>
          </cell>
          <cell r="N16" t="str">
            <v>總數
Total</v>
          </cell>
          <cell r="O16" t="str">
            <v>類別 G
Class G</v>
          </cell>
          <cell r="P16" t="str">
            <v>類別 H
Class H</v>
          </cell>
          <cell r="Q16" t="str">
            <v>總數
Total</v>
          </cell>
          <cell r="R16" t="str">
            <v>類別 G
Class G</v>
          </cell>
          <cell r="S16" t="str">
            <v>類別 H
Class H</v>
          </cell>
          <cell r="T16" t="str">
            <v>總數
Total</v>
          </cell>
          <cell r="U16" t="str">
            <v>類別 G
Class G</v>
          </cell>
          <cell r="V16" t="str">
            <v>類別 H
Class H</v>
          </cell>
          <cell r="W16" t="str">
            <v>總數
Total</v>
          </cell>
          <cell r="X16"/>
          <cell r="Y16"/>
          <cell r="Z16"/>
          <cell r="AA16"/>
          <cell r="AB16"/>
          <cell r="AC16"/>
          <cell r="AD16"/>
          <cell r="AE16"/>
        </row>
        <row r="17">
          <cell r="A17"/>
          <cell r="C17"/>
          <cell r="D17"/>
          <cell r="E17"/>
          <cell r="F17"/>
          <cell r="G17"/>
          <cell r="H17"/>
          <cell r="I17"/>
          <cell r="J17"/>
          <cell r="K17"/>
          <cell r="L17"/>
          <cell r="M17"/>
          <cell r="N17"/>
          <cell r="O17"/>
          <cell r="P17"/>
          <cell r="Q17"/>
          <cell r="R17"/>
          <cell r="S17"/>
          <cell r="T17"/>
          <cell r="U17"/>
          <cell r="V17"/>
          <cell r="W17"/>
          <cell r="X17"/>
          <cell r="Y17"/>
          <cell r="Z17"/>
          <cell r="AA17"/>
          <cell r="AB17"/>
          <cell r="AC17"/>
          <cell r="AD17"/>
          <cell r="AE17"/>
        </row>
        <row r="18">
          <cell r="A18" t="str">
            <v>保單數目
Number of Policies</v>
          </cell>
          <cell r="C18" t="str">
            <v>不適用
N.A.</v>
          </cell>
          <cell r="D18" t="str">
            <v>不適用
N.A.</v>
          </cell>
          <cell r="E18">
            <v>62271</v>
          </cell>
          <cell r="F18" t="str">
            <v>不適用
N.A.</v>
          </cell>
          <cell r="G18" t="str">
            <v>不適用
N.A.</v>
          </cell>
          <cell r="H18">
            <v>63142</v>
          </cell>
          <cell r="I18" t="str">
            <v>不適用
N.A.</v>
          </cell>
          <cell r="J18" t="str">
            <v>不適用
N.A.</v>
          </cell>
          <cell r="K18">
            <v>65728</v>
          </cell>
          <cell r="L18" t="str">
            <v>不適用
N.A.</v>
          </cell>
          <cell r="M18" t="str">
            <v>不適用
N.A.</v>
          </cell>
          <cell r="N18">
            <v>70598</v>
          </cell>
          <cell r="O18" t="str">
            <v>不適用
N.A.</v>
          </cell>
          <cell r="P18" t="str">
            <v>不適用
N.A.</v>
          </cell>
          <cell r="Q18">
            <v>72316</v>
          </cell>
          <cell r="R18" t="str">
            <v>不適用
N.A.</v>
          </cell>
          <cell r="S18" t="str">
            <v>不適用
N.A.</v>
          </cell>
          <cell r="T18">
            <v>74454</v>
          </cell>
          <cell r="U18" t="str">
            <v>不適用
N.A.</v>
          </cell>
          <cell r="V18" t="str">
            <v>不適用
N.A.</v>
          </cell>
          <cell r="W18">
            <v>5614</v>
          </cell>
          <cell r="X18" t="b">
            <v>1</v>
          </cell>
          <cell r="Y18"/>
          <cell r="Z18"/>
          <cell r="AA18"/>
          <cell r="AB18"/>
          <cell r="AC18"/>
          <cell r="AD18"/>
          <cell r="AE18"/>
        </row>
        <row r="19">
          <cell r="A19" t="str">
            <v>受保人數
Number of Lives</v>
          </cell>
          <cell r="C19" t="str">
            <v>不適用
N.A.</v>
          </cell>
          <cell r="D19" t="str">
            <v>不適用
N.A.</v>
          </cell>
          <cell r="E19">
            <v>2467009</v>
          </cell>
          <cell r="F19" t="str">
            <v>不適用
N.A.</v>
          </cell>
          <cell r="G19" t="str">
            <v>不適用
N.A.</v>
          </cell>
          <cell r="H19">
            <v>2638732</v>
          </cell>
          <cell r="I19" t="str">
            <v>不適用
N.A.</v>
          </cell>
          <cell r="J19" t="str">
            <v>不適用
N.A.</v>
          </cell>
          <cell r="K19">
            <v>2658919</v>
          </cell>
          <cell r="L19" t="str">
            <v>不適用
N.A.</v>
          </cell>
          <cell r="M19" t="str">
            <v>不適用
N.A.</v>
          </cell>
          <cell r="N19">
            <v>2661350</v>
          </cell>
          <cell r="O19" t="str">
            <v>不適用
N.A.</v>
          </cell>
          <cell r="P19" t="str">
            <v>不適用
N.A.</v>
          </cell>
          <cell r="Q19">
            <v>2602725</v>
          </cell>
          <cell r="R19" t="str">
            <v>不適用
N.A.</v>
          </cell>
          <cell r="S19" t="str">
            <v>不適用
N.A.</v>
          </cell>
          <cell r="T19">
            <v>2645762</v>
          </cell>
          <cell r="U19" t="str">
            <v>不適用
N.A.</v>
          </cell>
          <cell r="V19" t="str">
            <v>不適用
N.A.</v>
          </cell>
          <cell r="W19">
            <v>2001220</v>
          </cell>
          <cell r="X19" t="b">
            <v>1</v>
          </cell>
          <cell r="Y19"/>
          <cell r="Z19"/>
          <cell r="AA19"/>
          <cell r="AB19"/>
          <cell r="AC19"/>
          <cell r="AD19"/>
          <cell r="AE19"/>
        </row>
        <row r="20">
          <cell r="A20"/>
          <cell r="C20" t="str">
            <v>百萬元
$m</v>
          </cell>
          <cell r="D20" t="str">
            <v>百萬元
$m</v>
          </cell>
          <cell r="E20" t="str">
            <v>百萬元
$m</v>
          </cell>
          <cell r="F20" t="str">
            <v>百萬元
$m</v>
          </cell>
          <cell r="G20" t="str">
            <v>百萬元
$m</v>
          </cell>
          <cell r="H20" t="str">
            <v>百萬元
$m</v>
          </cell>
          <cell r="I20" t="str">
            <v>百萬元
$m</v>
          </cell>
          <cell r="J20" t="str">
            <v>百萬元
$m</v>
          </cell>
          <cell r="K20" t="str">
            <v>百萬元
$m</v>
          </cell>
          <cell r="L20" t="str">
            <v>百萬元
$m</v>
          </cell>
          <cell r="M20" t="str">
            <v>百萬元
$m</v>
          </cell>
          <cell r="N20" t="str">
            <v>百萬元
$m</v>
          </cell>
          <cell r="O20" t="str">
            <v>百萬元
$m</v>
          </cell>
          <cell r="P20" t="str">
            <v>百萬元
$m</v>
          </cell>
          <cell r="Q20" t="str">
            <v>百萬元
$m</v>
          </cell>
          <cell r="R20" t="str">
            <v>百萬元
$m</v>
          </cell>
          <cell r="S20" t="str">
            <v>百萬元
$m</v>
          </cell>
          <cell r="T20" t="str">
            <v>百萬元
$m</v>
          </cell>
          <cell r="U20" t="str">
            <v>百萬元
$m</v>
          </cell>
          <cell r="V20" t="str">
            <v>百萬元
$m</v>
          </cell>
          <cell r="W20" t="str">
            <v>百萬元
$m</v>
          </cell>
          <cell r="X20"/>
          <cell r="Y20"/>
          <cell r="Z20"/>
          <cell r="AA20"/>
          <cell r="AB20"/>
          <cell r="AC20"/>
          <cell r="AD20"/>
          <cell r="AE20"/>
        </row>
        <row r="21">
          <cell r="A21" t="str">
            <v>供款
Contributions</v>
          </cell>
          <cell r="C21">
            <v>8296.7999999999993</v>
          </cell>
          <cell r="D21">
            <v>610.9</v>
          </cell>
          <cell r="E21">
            <v>8907.6999999999989</v>
          </cell>
          <cell r="F21">
            <v>8878.6</v>
          </cell>
          <cell r="G21">
            <v>495.40000000000003</v>
          </cell>
          <cell r="H21">
            <v>9374</v>
          </cell>
          <cell r="I21">
            <v>8428</v>
          </cell>
          <cell r="J21">
            <v>449</v>
          </cell>
          <cell r="K21">
            <v>8877</v>
          </cell>
          <cell r="L21">
            <v>9000.1</v>
          </cell>
          <cell r="M21">
            <v>439.7</v>
          </cell>
          <cell r="N21">
            <v>9439.8000000000011</v>
          </cell>
          <cell r="O21">
            <v>7801.8</v>
          </cell>
          <cell r="P21">
            <v>403.8</v>
          </cell>
          <cell r="Q21">
            <v>8205.6</v>
          </cell>
          <cell r="R21">
            <v>7480.1</v>
          </cell>
          <cell r="S21">
            <v>351.40000000000003</v>
          </cell>
          <cell r="T21">
            <v>7831.5</v>
          </cell>
          <cell r="U21">
            <v>6625</v>
          </cell>
          <cell r="V21">
            <v>319.60000000000002</v>
          </cell>
          <cell r="W21">
            <v>6944.6</v>
          </cell>
          <cell r="X21" t="b">
            <v>1</v>
          </cell>
          <cell r="Y21"/>
          <cell r="Z21"/>
          <cell r="AA21"/>
          <cell r="AB21"/>
          <cell r="AC21"/>
          <cell r="AD21"/>
          <cell r="AE21"/>
        </row>
        <row r="22">
          <cell r="A22" t="str">
            <v>單位負債
Unit Liabilities</v>
          </cell>
          <cell r="C22">
            <v>98164</v>
          </cell>
          <cell r="D22">
            <v>11116.2</v>
          </cell>
          <cell r="E22">
            <v>109280.2</v>
          </cell>
          <cell r="F22">
            <v>105528.7</v>
          </cell>
          <cell r="G22">
            <v>9362.1</v>
          </cell>
          <cell r="H22">
            <v>114890.8</v>
          </cell>
          <cell r="I22">
            <v>111975</v>
          </cell>
          <cell r="J22">
            <v>10899.9</v>
          </cell>
          <cell r="K22">
            <v>122874.9</v>
          </cell>
          <cell r="L22">
            <v>124296.90000000001</v>
          </cell>
          <cell r="M22">
            <v>10113.1</v>
          </cell>
          <cell r="N22">
            <v>134410</v>
          </cell>
          <cell r="O22">
            <v>115934.7</v>
          </cell>
          <cell r="P22">
            <v>9728.1</v>
          </cell>
          <cell r="Q22">
            <v>125662.8</v>
          </cell>
          <cell r="R22">
            <v>113391.2</v>
          </cell>
          <cell r="S22">
            <v>7966.1</v>
          </cell>
          <cell r="T22">
            <v>121357.3</v>
          </cell>
          <cell r="U22">
            <v>104870.3</v>
          </cell>
          <cell r="V22">
            <v>8154.8</v>
          </cell>
          <cell r="W22">
            <v>113025.1</v>
          </cell>
          <cell r="X22" t="b">
            <v>1</v>
          </cell>
          <cell r="Y22"/>
          <cell r="Z22"/>
          <cell r="AA22"/>
          <cell r="AB22"/>
          <cell r="AC22"/>
          <cell r="AD22"/>
          <cell r="AE22"/>
        </row>
        <row r="23">
          <cell r="A23" t="str">
            <v>非單位負債
Non-unit Liabilities</v>
          </cell>
          <cell r="C23">
            <v>10932.2</v>
          </cell>
          <cell r="D23">
            <v>4953.4000000000005</v>
          </cell>
          <cell r="E23">
            <v>15885.600000000002</v>
          </cell>
          <cell r="F23">
            <v>10228.6</v>
          </cell>
          <cell r="G23">
            <v>101.10000000000001</v>
          </cell>
          <cell r="H23">
            <v>10329.700000000001</v>
          </cell>
          <cell r="I23">
            <v>10720.300000000001</v>
          </cell>
          <cell r="J23">
            <v>105.10000000000001</v>
          </cell>
          <cell r="K23">
            <v>10825.400000000001</v>
          </cell>
          <cell r="L23">
            <v>11608.7</v>
          </cell>
          <cell r="M23">
            <v>108.4</v>
          </cell>
          <cell r="N23">
            <v>11717.1</v>
          </cell>
          <cell r="O23">
            <v>9574.9</v>
          </cell>
          <cell r="P23">
            <v>93</v>
          </cell>
          <cell r="Q23">
            <v>9667.9</v>
          </cell>
          <cell r="R23">
            <v>4959</v>
          </cell>
          <cell r="S23">
            <v>-11.3</v>
          </cell>
          <cell r="T23">
            <v>4947.7</v>
          </cell>
          <cell r="U23">
            <v>5288.8</v>
          </cell>
          <cell r="V23">
            <v>-149.1</v>
          </cell>
          <cell r="W23">
            <v>5139.7</v>
          </cell>
          <cell r="X23" t="b">
            <v>1</v>
          </cell>
          <cell r="Y23"/>
          <cell r="Z23"/>
          <cell r="AA23"/>
          <cell r="AB23"/>
          <cell r="AC23"/>
          <cell r="AD23"/>
          <cell r="AE23"/>
        </row>
        <row r="24">
          <cell r="A24" t="str">
            <v>淨負債
Net Liabilities</v>
          </cell>
          <cell r="C24">
            <v>109096.2</v>
          </cell>
          <cell r="D24">
            <v>16069.6</v>
          </cell>
          <cell r="E24">
            <v>125165.8</v>
          </cell>
          <cell r="F24">
            <v>115757.3</v>
          </cell>
          <cell r="G24">
            <v>9463.2000000000007</v>
          </cell>
          <cell r="H24">
            <v>125220.5</v>
          </cell>
          <cell r="I24">
            <v>122695.3</v>
          </cell>
          <cell r="J24">
            <v>11005</v>
          </cell>
          <cell r="K24">
            <v>133700.29999999999</v>
          </cell>
          <cell r="L24">
            <v>135905.60000000001</v>
          </cell>
          <cell r="M24">
            <v>10221.5</v>
          </cell>
          <cell r="N24">
            <v>146127.1</v>
          </cell>
          <cell r="O24">
            <v>125509.6</v>
          </cell>
          <cell r="P24">
            <v>9821.1</v>
          </cell>
          <cell r="Q24">
            <v>135330.70000000001</v>
          </cell>
          <cell r="R24">
            <v>118350.2</v>
          </cell>
          <cell r="S24">
            <v>7954.8</v>
          </cell>
          <cell r="T24">
            <v>126305</v>
          </cell>
          <cell r="U24">
            <v>110159.1</v>
          </cell>
          <cell r="V24">
            <v>8005.7</v>
          </cell>
          <cell r="W24">
            <v>118164.8</v>
          </cell>
          <cell r="X24" t="b">
            <v>1</v>
          </cell>
          <cell r="Y24"/>
          <cell r="Z24"/>
          <cell r="AA24"/>
          <cell r="AB24"/>
          <cell r="AC24"/>
          <cell r="AD24"/>
          <cell r="AE24"/>
        </row>
        <row r="25">
          <cell r="A25"/>
          <cell r="C25"/>
          <cell r="D25"/>
          <cell r="E25"/>
          <cell r="F25"/>
          <cell r="G25"/>
          <cell r="H25"/>
          <cell r="I25"/>
          <cell r="J25"/>
          <cell r="K25"/>
          <cell r="L25"/>
          <cell r="M25"/>
          <cell r="N25"/>
          <cell r="O25"/>
          <cell r="P25"/>
          <cell r="Q25"/>
          <cell r="R25"/>
          <cell r="S25"/>
          <cell r="T25"/>
          <cell r="U25"/>
          <cell r="V25"/>
          <cell r="W25"/>
          <cell r="X25"/>
          <cell r="Y25"/>
          <cell r="Z25"/>
          <cell r="AA25"/>
          <cell r="AB25"/>
          <cell r="AC25"/>
          <cell r="AD25"/>
          <cell r="AE25"/>
        </row>
      </sheetData>
      <sheetData sheetId="10">
        <row r="1">
          <cell r="C1"/>
        </row>
      </sheetData>
      <sheetData sheetId="11">
        <row r="10">
          <cell r="C10" t="str">
            <v>友邦（香港）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5">
          <cell r="G15">
            <v>12822506</v>
          </cell>
        </row>
      </sheetData>
      <sheetData sheetId="23"/>
      <sheetData sheetId="24"/>
      <sheetData sheetId="25"/>
      <sheetData sheetId="26"/>
      <sheetData sheetId="27">
        <row r="9">
          <cell r="K9">
            <v>16790</v>
          </cell>
        </row>
      </sheetData>
      <sheetData sheetId="28">
        <row r="14">
          <cell r="E14">
            <v>1078841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61C86-4558-401B-B0C4-9E87E19B1878}">
  <sheetPr>
    <pageSetUpPr fitToPage="1"/>
  </sheetPr>
  <dimension ref="A1:X47"/>
  <sheetViews>
    <sheetView tabSelected="1" zoomScale="85" zoomScaleNormal="85" zoomScaleSheetLayoutView="81" workbookViewId="0">
      <selection activeCell="A4" sqref="A4"/>
    </sheetView>
  </sheetViews>
  <sheetFormatPr defaultColWidth="7" defaultRowHeight="9" outlineLevelCol="1"/>
  <cols>
    <col min="1" max="1" width="1" style="2" customWidth="1"/>
    <col min="2" max="2" width="67" style="2" customWidth="1"/>
    <col min="3" max="3" width="0.85546875" style="2" customWidth="1"/>
    <col min="4" max="7" width="10.5703125" style="2" hidden="1" customWidth="1" outlineLevel="1"/>
    <col min="8" max="8" width="12.28515625" style="2" customWidth="1" collapsed="1"/>
    <col min="9" max="17" width="12.28515625" style="2" customWidth="1"/>
    <col min="18" max="18" width="11" style="2" customWidth="1"/>
    <col min="19" max="19" width="11.140625" style="2" customWidth="1"/>
    <col min="20" max="16384" width="7" style="2"/>
  </cols>
  <sheetData>
    <row r="1" spans="1:24" ht="33" customHeight="1">
      <c r="A1" s="1"/>
      <c r="B1" s="103" t="s">
        <v>33</v>
      </c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2"/>
      <c r="R1" s="3"/>
    </row>
    <row r="2" spans="1:24" ht="33" customHeight="1">
      <c r="A2" s="1"/>
      <c r="B2" s="103" t="s">
        <v>34</v>
      </c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2"/>
      <c r="R2" s="3"/>
    </row>
    <row r="3" spans="1:24" ht="36.75" customHeight="1">
      <c r="A3" s="104" t="s">
        <v>35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3"/>
    </row>
    <row r="4" spans="1:24" ht="14.25" customHeight="1">
      <c r="A4" s="4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6"/>
      <c r="N4" s="3"/>
      <c r="O4" s="3"/>
      <c r="P4" s="3"/>
      <c r="Q4" s="3"/>
      <c r="R4" s="3"/>
    </row>
    <row r="5" spans="1:24" ht="16.5" customHeight="1" thickBot="1">
      <c r="A5" s="5"/>
      <c r="B5" s="5"/>
      <c r="C5" s="3"/>
      <c r="D5" s="3"/>
      <c r="E5" s="3"/>
      <c r="F5" s="3"/>
      <c r="G5" s="3"/>
      <c r="H5" s="3"/>
      <c r="I5" s="3"/>
      <c r="J5" s="3"/>
      <c r="K5" s="3"/>
      <c r="L5" s="3"/>
      <c r="M5" s="6"/>
      <c r="N5" s="3"/>
      <c r="O5" s="3"/>
      <c r="P5" s="3"/>
      <c r="Q5" s="3"/>
      <c r="R5" s="3"/>
    </row>
    <row r="6" spans="1:24" ht="33" customHeight="1" thickTop="1">
      <c r="A6" s="3"/>
      <c r="B6" s="105" t="s">
        <v>0</v>
      </c>
      <c r="C6" s="106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7"/>
    </row>
    <row r="7" spans="1:24" ht="10.5">
      <c r="A7" s="68"/>
      <c r="B7" s="7"/>
      <c r="C7" s="8"/>
      <c r="D7" s="108">
        <f>H7-1</f>
        <v>2021</v>
      </c>
      <c r="E7" s="109"/>
      <c r="F7" s="109"/>
      <c r="G7" s="110"/>
      <c r="H7" s="111">
        <f>L7-1</f>
        <v>2022</v>
      </c>
      <c r="I7" s="112"/>
      <c r="J7" s="112"/>
      <c r="K7" s="113"/>
      <c r="L7" s="111">
        <f>[3]Index!C2</f>
        <v>2023</v>
      </c>
      <c r="M7" s="112"/>
      <c r="N7" s="112"/>
      <c r="O7" s="113"/>
      <c r="P7" s="114">
        <v>2024</v>
      </c>
      <c r="Q7" s="114"/>
      <c r="R7" s="115"/>
    </row>
    <row r="8" spans="1:24" ht="32.25" customHeight="1">
      <c r="A8" s="68"/>
      <c r="B8" s="9"/>
      <c r="C8" s="10"/>
      <c r="D8" s="11" t="s">
        <v>1</v>
      </c>
      <c r="E8" s="11" t="s">
        <v>2</v>
      </c>
      <c r="F8" s="11" t="s">
        <v>3</v>
      </c>
      <c r="G8" s="11" t="s">
        <v>4</v>
      </c>
      <c r="H8" s="12" t="s">
        <v>1</v>
      </c>
      <c r="I8" s="12" t="s">
        <v>2</v>
      </c>
      <c r="J8" s="12" t="s">
        <v>3</v>
      </c>
      <c r="K8" s="13" t="s">
        <v>4</v>
      </c>
      <c r="L8" s="11" t="s">
        <v>1</v>
      </c>
      <c r="M8" s="11" t="s">
        <v>2</v>
      </c>
      <c r="N8" s="11" t="s">
        <v>3</v>
      </c>
      <c r="O8" s="14" t="s">
        <v>4</v>
      </c>
      <c r="P8" s="15" t="s">
        <v>5</v>
      </c>
      <c r="Q8" s="16" t="s">
        <v>6</v>
      </c>
      <c r="R8" s="17" t="s">
        <v>4</v>
      </c>
    </row>
    <row r="9" spans="1:24" ht="12">
      <c r="A9" s="68"/>
      <c r="B9" s="9"/>
      <c r="C9" s="10"/>
      <c r="D9" s="18"/>
      <c r="E9" s="18"/>
      <c r="F9" s="18"/>
      <c r="G9" s="19"/>
      <c r="H9" s="20"/>
      <c r="I9" s="20"/>
      <c r="J9" s="20"/>
      <c r="K9" s="20"/>
      <c r="L9" s="21"/>
      <c r="M9" s="21"/>
      <c r="N9" s="21"/>
      <c r="O9" s="22"/>
      <c r="P9" s="23"/>
      <c r="Q9" s="24"/>
      <c r="R9" s="25"/>
    </row>
    <row r="10" spans="1:24" ht="22.5" customHeight="1">
      <c r="A10" s="68"/>
      <c r="B10" s="26" t="s">
        <v>7</v>
      </c>
      <c r="C10" s="27"/>
      <c r="D10" s="28">
        <f>INDEX([3]L6_Input!$C$4:$AF$13,MATCH($B10,[3]L6_Input!$A$4:$A$13,0),MATCH($D$7,[3]L6_Input!$C$4:$AF$4,0))</f>
        <v>676</v>
      </c>
      <c r="E10" s="28" cm="1">
        <f t="array" ref="E10">INDEX([3]L6_Input!$C$4:$AF$13,MATCH($B10,[3]L6_Input!$A$4:$A$13,0),MATCH($D$7,[3]L6_Input!$C$4:$AF$4,0)+1)</f>
        <v>0</v>
      </c>
      <c r="F10" s="28" cm="1">
        <f t="array" ref="F10">INDEX([3]L6_Input!$C$4:$AF$13,MATCH($B10,[3]L6_Input!$A$4:$A$13,0),MATCH($D$7,[3]L6_Input!$C$4:$AF$4,0)+2)</f>
        <v>16783</v>
      </c>
      <c r="G10" s="29">
        <f>SUM(D10:F10)</f>
        <v>17459</v>
      </c>
      <c r="H10" s="30">
        <v>673</v>
      </c>
      <c r="I10" s="30">
        <v>0</v>
      </c>
      <c r="J10" s="30">
        <v>16117</v>
      </c>
      <c r="K10" s="20">
        <v>16790</v>
      </c>
      <c r="L10" s="28">
        <v>764</v>
      </c>
      <c r="M10" s="28">
        <v>0</v>
      </c>
      <c r="N10" s="28">
        <v>15903</v>
      </c>
      <c r="O10" s="28">
        <v>16667</v>
      </c>
      <c r="P10" s="31">
        <v>9030</v>
      </c>
      <c r="Q10" s="32">
        <v>7347</v>
      </c>
      <c r="R10" s="33">
        <v>16377</v>
      </c>
    </row>
    <row r="11" spans="1:24" ht="22.5" customHeight="1">
      <c r="A11" s="68"/>
      <c r="B11" s="26" t="s">
        <v>8</v>
      </c>
      <c r="C11" s="27"/>
      <c r="D11" s="28">
        <f>INDEX([3]L6_Input!$C$4:$AF$13,MATCH($B11,[3]L6_Input!$A$4:$A$13,0),MATCH($D$7,[3]L6_Input!$C$4:$AF$4,0))</f>
        <v>38509</v>
      </c>
      <c r="E11" s="28" cm="1">
        <f t="array" ref="E11">INDEX([3]L6_Input!$C$4:$AF$13,MATCH($B11,[3]L6_Input!$A$4:$A$13,0),MATCH($D$7,[3]L6_Input!$C$4:$AF$4,0)+1)</f>
        <v>0</v>
      </c>
      <c r="F11" s="28" cm="1">
        <f t="array" ref="F11">INDEX([3]L6_Input!$C$4:$AF$13,MATCH($B11,[3]L6_Input!$A$4:$A$13,0),MATCH($D$7,[3]L6_Input!$C$4:$AF$4,0)+2)</f>
        <v>1249818</v>
      </c>
      <c r="G11" s="29">
        <f>SUM(D11:F11)</f>
        <v>1288327</v>
      </c>
      <c r="H11" s="30">
        <v>66583</v>
      </c>
      <c r="I11" s="30">
        <v>0</v>
      </c>
      <c r="J11" s="30">
        <v>1181638</v>
      </c>
      <c r="K11" s="20">
        <v>1248221</v>
      </c>
      <c r="L11" s="28">
        <v>147418</v>
      </c>
      <c r="M11" s="28">
        <v>0</v>
      </c>
      <c r="N11" s="28">
        <v>1150882</v>
      </c>
      <c r="O11" s="29">
        <v>1298300</v>
      </c>
      <c r="P11" s="31">
        <v>1020208</v>
      </c>
      <c r="Q11" s="32">
        <v>469663</v>
      </c>
      <c r="R11" s="33">
        <v>1489871</v>
      </c>
    </row>
    <row r="12" spans="1:24" ht="30" customHeight="1">
      <c r="A12" s="68"/>
      <c r="B12" s="34"/>
      <c r="C12" s="27"/>
      <c r="D12" s="35" t="s">
        <v>9</v>
      </c>
      <c r="E12" s="35" t="s">
        <v>9</v>
      </c>
      <c r="F12" s="35" t="s">
        <v>9</v>
      </c>
      <c r="G12" s="35" t="s">
        <v>9</v>
      </c>
      <c r="H12" s="36" t="s">
        <v>10</v>
      </c>
      <c r="I12" s="36" t="s">
        <v>10</v>
      </c>
      <c r="J12" s="36" t="s">
        <v>10</v>
      </c>
      <c r="K12" s="36" t="s">
        <v>10</v>
      </c>
      <c r="L12" s="37" t="s">
        <v>10</v>
      </c>
      <c r="M12" s="37" t="s">
        <v>10</v>
      </c>
      <c r="N12" s="37" t="s">
        <v>10</v>
      </c>
      <c r="O12" s="38" t="s">
        <v>10</v>
      </c>
      <c r="P12" s="39" t="s">
        <v>9</v>
      </c>
      <c r="Q12" s="40" t="s">
        <v>9</v>
      </c>
      <c r="R12" s="41" t="s">
        <v>9</v>
      </c>
    </row>
    <row r="13" spans="1:24" ht="22.5" customHeight="1">
      <c r="A13" s="68"/>
      <c r="B13" s="26" t="s">
        <v>11</v>
      </c>
      <c r="C13" s="42"/>
      <c r="D13" s="43">
        <f>INDEX([3]L6_Input!$C$4:$AF$13,MATCH($B13,[3]L6_Input!$A$4:$A$13,0),MATCH($D$7,[3]L6_Input!$C$4:$AF$4,0))</f>
        <v>22587.100000000002</v>
      </c>
      <c r="E13" s="44" t="str" cm="1">
        <f t="array" ref="E13">INDEX([3]L6_Input!$C$4:$AF$13,MATCH($B13,[3]L6_Input!$A$4:$A$13,0),MATCH($D$7,[3]L6_Input!$C$4:$AF$4,0)+1)</f>
        <v>不適用
N.A.</v>
      </c>
      <c r="F13" s="43" cm="1">
        <f t="array" ref="F13">INDEX([3]L6_Input!$C$4:$AF$13,MATCH($B13,[3]L6_Input!$A$4:$A$13,0),MATCH($D$7,[3]L6_Input!$C$4:$AF$4,0)+2)</f>
        <v>1030547.8</v>
      </c>
      <c r="G13" s="45">
        <f>SUM(D13:F13)</f>
        <v>1053134.9000000001</v>
      </c>
      <c r="H13" s="46">
        <v>31487.9</v>
      </c>
      <c r="I13" s="47" t="s">
        <v>16</v>
      </c>
      <c r="J13" s="46">
        <v>1010198.5</v>
      </c>
      <c r="K13" s="48">
        <v>1041686.4</v>
      </c>
      <c r="L13" s="43">
        <v>49386.400000000001</v>
      </c>
      <c r="M13" s="49" t="s">
        <v>16</v>
      </c>
      <c r="N13" s="43">
        <v>1014624</v>
      </c>
      <c r="O13" s="50">
        <v>1064010.3999999999</v>
      </c>
      <c r="P13" s="51">
        <v>1124281.6571856365</v>
      </c>
      <c r="Q13" s="52">
        <v>38652.815826175865</v>
      </c>
      <c r="R13" s="53">
        <v>1162934.4730118124</v>
      </c>
    </row>
    <row r="14" spans="1:24" ht="22.5" customHeight="1">
      <c r="A14" s="68"/>
      <c r="B14" s="26" t="s">
        <v>30</v>
      </c>
      <c r="C14" s="42"/>
      <c r="D14" s="43" t="e">
        <f>INDEX([3]L6_Input!$C$4:$AF$13,MATCH($B14,[3]L6_Input!$A$4:$A$13,0),MATCH($D$7,[3]L6_Input!$C$4:$AF$4,0))</f>
        <v>#N/A</v>
      </c>
      <c r="E14" s="28" t="e" cm="1">
        <f t="array" ref="E14">INDEX([3]L6_Input!$C$4:$AF$13,MATCH($B14,[3]L6_Input!$A$4:$A$13,0),MATCH($D$7,[3]L6_Input!$C$4:$AF$4,0)+1)</f>
        <v>#N/A</v>
      </c>
      <c r="F14" s="43" t="e" cm="1">
        <f t="array" ref="F14">INDEX([3]L6_Input!$C$4:$AF$13,MATCH($B14,[3]L6_Input!$A$4:$A$13,0),MATCH($D$7,[3]L6_Input!$C$4:$AF$4,0)+2)</f>
        <v>#N/A</v>
      </c>
      <c r="G14" s="45" t="e">
        <f>SUM(D14:F14)</f>
        <v>#N/A</v>
      </c>
      <c r="H14" s="46">
        <v>59.7</v>
      </c>
      <c r="I14" s="30">
        <v>0</v>
      </c>
      <c r="J14" s="46">
        <v>4933.6000000000004</v>
      </c>
      <c r="K14" s="48">
        <v>4993.3</v>
      </c>
      <c r="L14" s="43">
        <v>81.3</v>
      </c>
      <c r="M14" s="43">
        <v>0</v>
      </c>
      <c r="N14" s="43">
        <v>5112.442</v>
      </c>
      <c r="O14" s="54">
        <v>5193.7420000000002</v>
      </c>
      <c r="P14" s="51">
        <v>1434.6450793199997</v>
      </c>
      <c r="Q14" s="55">
        <v>4518.7816175899998</v>
      </c>
      <c r="R14" s="56">
        <v>5953.426696909999</v>
      </c>
      <c r="W14" s="57"/>
      <c r="X14" s="57"/>
    </row>
    <row r="15" spans="1:24" ht="24" customHeight="1" thickBot="1">
      <c r="A15" s="68"/>
      <c r="B15" s="58" t="s">
        <v>32</v>
      </c>
      <c r="C15" s="59"/>
      <c r="D15" s="43" t="e">
        <f>INDEX([3]L6_Input!$C$4:$AF$13,MATCH($B15,[3]L6_Input!$A$4:$A$13,0),MATCH($D$7,[3]L6_Input!$C$4:$AF$4,0))</f>
        <v>#N/A</v>
      </c>
      <c r="E15" s="28" t="e" cm="1">
        <f t="array" ref="E15">INDEX([3]L6_Input!$C$4:$AF$13,MATCH($B15,[3]L6_Input!$A$4:$A$13,0),MATCH($D$7,[3]L6_Input!$C$4:$AF$4,0)+1)</f>
        <v>#N/A</v>
      </c>
      <c r="F15" s="43" t="e" cm="1">
        <f t="array" ref="F15">INDEX([3]L6_Input!$C$4:$AF$13,MATCH($B15,[3]L6_Input!$A$4:$A$13,0),MATCH($D$7,[3]L6_Input!$C$4:$AF$4,0)+2)</f>
        <v>#N/A</v>
      </c>
      <c r="G15" s="45" t="e">
        <f>SUM(D15:F15)</f>
        <v>#N/A</v>
      </c>
      <c r="H15" s="46">
        <v>41</v>
      </c>
      <c r="I15" s="30">
        <v>0</v>
      </c>
      <c r="J15" s="60">
        <v>984.4</v>
      </c>
      <c r="K15" s="61">
        <v>1025.4000000000001</v>
      </c>
      <c r="L15" s="62">
        <v>40.6</v>
      </c>
      <c r="M15" s="62">
        <v>0</v>
      </c>
      <c r="N15" s="62">
        <v>1165.5</v>
      </c>
      <c r="O15" s="63">
        <v>1206.0999999999999</v>
      </c>
      <c r="P15" s="64">
        <v>243.38102892305722</v>
      </c>
      <c r="Q15" s="65">
        <v>592.95628198606744</v>
      </c>
      <c r="R15" s="66">
        <v>836.33731090912465</v>
      </c>
    </row>
    <row r="16" spans="1:24" ht="24" customHeight="1" thickTop="1" thickBot="1">
      <c r="A16" s="68"/>
      <c r="B16" s="118"/>
      <c r="C16" s="118"/>
      <c r="D16" s="118"/>
      <c r="E16" s="118"/>
      <c r="F16" s="118"/>
      <c r="G16" s="118"/>
      <c r="H16" s="118"/>
      <c r="I16" s="118"/>
      <c r="J16" s="67"/>
      <c r="K16" s="67"/>
      <c r="L16" s="67"/>
      <c r="M16" s="67"/>
      <c r="N16" s="68"/>
      <c r="O16" s="68"/>
      <c r="P16" s="68"/>
      <c r="Q16" s="68"/>
      <c r="R16" s="3"/>
    </row>
    <row r="17" spans="1:22" ht="33" customHeight="1" thickTop="1">
      <c r="A17" s="68"/>
      <c r="B17" s="105" t="s">
        <v>12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7"/>
      <c r="Q17" s="68"/>
      <c r="R17" s="3"/>
    </row>
    <row r="18" spans="1:22" ht="10.5">
      <c r="A18" s="68"/>
      <c r="B18" s="9"/>
      <c r="C18" s="10"/>
      <c r="D18" s="119">
        <f>D7</f>
        <v>2021</v>
      </c>
      <c r="E18" s="120"/>
      <c r="F18" s="121"/>
      <c r="G18" s="3"/>
      <c r="H18" s="119">
        <f>H7</f>
        <v>2022</v>
      </c>
      <c r="I18" s="120"/>
      <c r="J18" s="121"/>
      <c r="K18" s="119">
        <f>L7</f>
        <v>2023</v>
      </c>
      <c r="L18" s="120"/>
      <c r="M18" s="121"/>
      <c r="N18" s="122">
        <v>2024</v>
      </c>
      <c r="O18" s="123"/>
      <c r="P18" s="124"/>
      <c r="Q18" s="68"/>
      <c r="R18" s="3"/>
    </row>
    <row r="19" spans="1:22" ht="24" customHeight="1">
      <c r="A19" s="68"/>
      <c r="B19" s="9"/>
      <c r="C19" s="10"/>
      <c r="D19" s="11" t="s">
        <v>13</v>
      </c>
      <c r="E19" s="11" t="s">
        <v>14</v>
      </c>
      <c r="F19" s="11" t="s">
        <v>15</v>
      </c>
      <c r="G19" s="3"/>
      <c r="H19" s="11" t="s">
        <v>13</v>
      </c>
      <c r="I19" s="11" t="s">
        <v>14</v>
      </c>
      <c r="J19" s="11" t="s">
        <v>15</v>
      </c>
      <c r="K19" s="11" t="s">
        <v>13</v>
      </c>
      <c r="L19" s="11" t="s">
        <v>14</v>
      </c>
      <c r="M19" s="14" t="s">
        <v>15</v>
      </c>
      <c r="N19" s="15" t="s">
        <v>13</v>
      </c>
      <c r="O19" s="16" t="s">
        <v>14</v>
      </c>
      <c r="P19" s="17" t="s">
        <v>15</v>
      </c>
      <c r="Q19" s="68"/>
      <c r="R19" s="3"/>
    </row>
    <row r="20" spans="1:22" ht="12">
      <c r="A20" s="68"/>
      <c r="B20" s="9"/>
      <c r="C20" s="10"/>
      <c r="D20" s="18"/>
      <c r="E20" s="18"/>
      <c r="F20" s="18"/>
      <c r="G20" s="3"/>
      <c r="H20" s="69"/>
      <c r="I20" s="69"/>
      <c r="J20" s="69"/>
      <c r="K20" s="69"/>
      <c r="L20" s="69"/>
      <c r="M20" s="70"/>
      <c r="N20" s="71"/>
      <c r="O20" s="72"/>
      <c r="P20" s="73"/>
      <c r="Q20" s="68"/>
      <c r="R20" s="3"/>
    </row>
    <row r="21" spans="1:22" ht="22.5" customHeight="1">
      <c r="A21" s="3"/>
      <c r="B21" s="26" t="s">
        <v>7</v>
      </c>
      <c r="C21" s="27"/>
      <c r="D21" s="44" t="str">
        <f>INDEX([3]L6_Input!$C$15:$AE$25,MATCH($B21,[3]L6_Input!$A$15:$A$25,0),MATCH($D$18,[3]L6_Input!$C$15:$AE$15,0))</f>
        <v>不適用
N.A.</v>
      </c>
      <c r="E21" s="44" t="str">
        <f>INDEX([3]L6_Input!$C$15:$AE$25,MATCH($B21,[3]L6_Input!$A$15:$A$25,0),MATCH($D$18,[3]L6_Input!$C$15:$AE$15,0)+1)</f>
        <v>不適用
N.A.</v>
      </c>
      <c r="F21" s="44">
        <f>INDEX([3]L6_Input!$C$15:$AE$25,MATCH($B21,[3]L6_Input!$A$15:$A$25,0),MATCH($D$18,[3]L6_Input!$C$15:$AE$15,0)+2)</f>
        <v>72316</v>
      </c>
      <c r="G21" s="3"/>
      <c r="H21" s="44" t="s">
        <v>16</v>
      </c>
      <c r="I21" s="44" t="s">
        <v>16</v>
      </c>
      <c r="J21" s="44">
        <v>74454</v>
      </c>
      <c r="K21" s="44" t="s">
        <v>16</v>
      </c>
      <c r="L21" s="44" t="s">
        <v>16</v>
      </c>
      <c r="M21" s="44">
        <v>5614</v>
      </c>
      <c r="N21" s="52" t="s">
        <v>16</v>
      </c>
      <c r="O21" s="52" t="s">
        <v>16</v>
      </c>
      <c r="P21" s="74" t="s">
        <v>16</v>
      </c>
      <c r="Q21" s="3"/>
      <c r="R21" s="3"/>
    </row>
    <row r="22" spans="1:22" ht="22.5" customHeight="1">
      <c r="A22" s="3"/>
      <c r="B22" s="26" t="s">
        <v>8</v>
      </c>
      <c r="C22" s="27"/>
      <c r="D22" s="44" t="str">
        <f>INDEX([3]L6_Input!$C$15:$AE$25,MATCH($B22,[3]L6_Input!$A$15:$A$25,0),MATCH($D$18,[3]L6_Input!$C$15:$AE$15,0))</f>
        <v>不適用
N.A.</v>
      </c>
      <c r="E22" s="44" t="str">
        <f>INDEX([3]L6_Input!$C$15:$AE$25,MATCH($B22,[3]L6_Input!$A$15:$A$25,0),MATCH($D$18,[3]L6_Input!$C$15:$AE$15,0)+1)</f>
        <v>不適用
N.A.</v>
      </c>
      <c r="F22" s="44">
        <f>INDEX([3]L6_Input!$C$15:$AE$25,MATCH($B22,[3]L6_Input!$A$15:$A$25,0),MATCH($D$18,[3]L6_Input!$C$15:$AE$15,0)+2)</f>
        <v>2602725</v>
      </c>
      <c r="G22" s="3"/>
      <c r="H22" s="44" t="s">
        <v>16</v>
      </c>
      <c r="I22" s="44" t="s">
        <v>16</v>
      </c>
      <c r="J22" s="44">
        <v>2645762</v>
      </c>
      <c r="K22" s="44" t="s">
        <v>16</v>
      </c>
      <c r="L22" s="44" t="s">
        <v>16</v>
      </c>
      <c r="M22" s="44">
        <v>2001220</v>
      </c>
      <c r="N22" s="52" t="s">
        <v>16</v>
      </c>
      <c r="O22" s="52" t="s">
        <v>16</v>
      </c>
      <c r="P22" s="74" t="s">
        <v>16</v>
      </c>
      <c r="Q22" s="3"/>
      <c r="R22" s="3"/>
    </row>
    <row r="23" spans="1:22" ht="22.5" customHeight="1">
      <c r="A23" s="3"/>
      <c r="B23" s="26" t="s">
        <v>17</v>
      </c>
      <c r="C23" s="27"/>
      <c r="D23" s="44"/>
      <c r="E23" s="44"/>
      <c r="F23" s="44"/>
      <c r="G23" s="3"/>
      <c r="H23" s="44" t="s">
        <v>16</v>
      </c>
      <c r="I23" s="44" t="s">
        <v>16</v>
      </c>
      <c r="J23" s="44" t="s">
        <v>16</v>
      </c>
      <c r="K23" s="44" t="s">
        <v>16</v>
      </c>
      <c r="L23" s="44" t="s">
        <v>16</v>
      </c>
      <c r="M23" s="44" t="s">
        <v>16</v>
      </c>
      <c r="N23" s="52" t="s">
        <v>16</v>
      </c>
      <c r="O23" s="52" t="s">
        <v>16</v>
      </c>
      <c r="P23" s="75">
        <v>365637</v>
      </c>
      <c r="Q23" s="3"/>
      <c r="R23" s="3"/>
    </row>
    <row r="24" spans="1:22" ht="30" customHeight="1">
      <c r="A24" s="3"/>
      <c r="B24" s="34"/>
      <c r="C24" s="27"/>
      <c r="D24" s="35" t="s">
        <v>10</v>
      </c>
      <c r="E24" s="35" t="s">
        <v>10</v>
      </c>
      <c r="F24" s="35" t="s">
        <v>10</v>
      </c>
      <c r="G24" s="3"/>
      <c r="H24" s="35" t="s">
        <v>10</v>
      </c>
      <c r="I24" s="35" t="s">
        <v>10</v>
      </c>
      <c r="J24" s="35" t="s">
        <v>10</v>
      </c>
      <c r="K24" s="35" t="s">
        <v>10</v>
      </c>
      <c r="L24" s="35" t="s">
        <v>10</v>
      </c>
      <c r="M24" s="35" t="s">
        <v>10</v>
      </c>
      <c r="N24" s="76" t="s">
        <v>9</v>
      </c>
      <c r="O24" s="77" t="s">
        <v>9</v>
      </c>
      <c r="P24" s="78" t="s">
        <v>9</v>
      </c>
      <c r="Q24" s="3"/>
      <c r="R24" s="3"/>
    </row>
    <row r="25" spans="1:22" ht="22.5" customHeight="1">
      <c r="A25" s="3"/>
      <c r="B25" s="26" t="s">
        <v>27</v>
      </c>
      <c r="C25" s="42"/>
      <c r="D25" s="79"/>
      <c r="E25" s="79"/>
      <c r="F25" s="79"/>
      <c r="G25" s="3"/>
      <c r="H25" s="79" t="s">
        <v>16</v>
      </c>
      <c r="I25" s="79" t="s">
        <v>16</v>
      </c>
      <c r="J25" s="79" t="s">
        <v>16</v>
      </c>
      <c r="K25" s="79" t="s">
        <v>16</v>
      </c>
      <c r="L25" s="79" t="s">
        <v>16</v>
      </c>
      <c r="M25" s="79" t="s">
        <v>16</v>
      </c>
      <c r="N25" s="52">
        <v>28367.936000000002</v>
      </c>
      <c r="O25" s="52">
        <v>67.566999999999993</v>
      </c>
      <c r="P25" s="74">
        <v>28435.503000000001</v>
      </c>
      <c r="Q25" s="3"/>
      <c r="R25" s="3"/>
    </row>
    <row r="26" spans="1:22" ht="22.5" customHeight="1">
      <c r="A26" s="3"/>
      <c r="B26" s="26" t="s">
        <v>18</v>
      </c>
      <c r="C26" s="42"/>
      <c r="D26" s="79" t="e">
        <f>INDEX([3]L6_Input!$C$15:$AE$25,MATCH($B26,[3]L6_Input!$A$15:$A$25,0),MATCH($D$18,[3]L6_Input!$C$15:$AE$15,0))</f>
        <v>#N/A</v>
      </c>
      <c r="E26" s="79" t="e">
        <f>INDEX([3]L6_Input!$C$15:$AE$25,MATCH($B26,[3]L6_Input!$A$15:$A$25,0),MATCH($D$18,[3]L6_Input!$C$15:$AE$15,0)+1)</f>
        <v>#N/A</v>
      </c>
      <c r="F26" s="79" t="e">
        <f>D26+E26</f>
        <v>#N/A</v>
      </c>
      <c r="G26" s="3"/>
      <c r="H26" s="79">
        <v>7480.1</v>
      </c>
      <c r="I26" s="79">
        <v>351.40000000000003</v>
      </c>
      <c r="J26" s="79">
        <v>7831.5</v>
      </c>
      <c r="K26" s="79">
        <v>6625</v>
      </c>
      <c r="L26" s="79">
        <v>319.60000000000002</v>
      </c>
      <c r="M26" s="79">
        <v>6944.6</v>
      </c>
      <c r="N26" s="52">
        <v>6376.6056820700005</v>
      </c>
      <c r="O26" s="52">
        <v>887.46198133999997</v>
      </c>
      <c r="P26" s="74">
        <v>7264.06766341</v>
      </c>
      <c r="Q26" s="3"/>
      <c r="R26" s="3"/>
    </row>
    <row r="27" spans="1:22" ht="22.5" customHeight="1">
      <c r="A27" s="3"/>
      <c r="B27" s="26" t="s">
        <v>19</v>
      </c>
      <c r="C27" s="42"/>
      <c r="D27" s="79">
        <f>INDEX([3]L6_Input!$C$15:$AE$25,MATCH($B27,[3]L6_Input!$A$15:$A$25,0),MATCH($D$18,[3]L6_Input!$C$15:$AE$15,0))</f>
        <v>115934.7</v>
      </c>
      <c r="E27" s="79">
        <f>INDEX([3]L6_Input!$C$15:$AE$25,MATCH($B27,[3]L6_Input!$A$15:$A$25,0),MATCH($D$18,[3]L6_Input!$C$15:$AE$15,0)+1)</f>
        <v>9728.1</v>
      </c>
      <c r="F27" s="79">
        <f>D27+E27</f>
        <v>125662.8</v>
      </c>
      <c r="G27" s="3"/>
      <c r="H27" s="79">
        <v>113391.2</v>
      </c>
      <c r="I27" s="79">
        <v>7966.1</v>
      </c>
      <c r="J27" s="79">
        <v>121357.3</v>
      </c>
      <c r="K27" s="79">
        <v>104870.3</v>
      </c>
      <c r="L27" s="79">
        <v>8154.8</v>
      </c>
      <c r="M27" s="79">
        <v>113025.1</v>
      </c>
      <c r="N27" s="52" t="s">
        <v>16</v>
      </c>
      <c r="O27" s="52" t="s">
        <v>16</v>
      </c>
      <c r="P27" s="74" t="s">
        <v>16</v>
      </c>
      <c r="Q27" s="3"/>
      <c r="R27" s="3"/>
      <c r="U27" s="57"/>
      <c r="V27" s="57"/>
    </row>
    <row r="28" spans="1:22" ht="22.5" customHeight="1">
      <c r="A28" s="3"/>
      <c r="B28" s="26" t="s">
        <v>20</v>
      </c>
      <c r="C28" s="42"/>
      <c r="D28" s="79">
        <f>INDEX([3]L6_Input!$C$15:$AE$25,MATCH($B28,[3]L6_Input!$A$15:$A$25,0),MATCH($D$18,[3]L6_Input!$C$15:$AE$15,0))</f>
        <v>9574.9</v>
      </c>
      <c r="E28" s="79">
        <f>INDEX([3]L6_Input!$C$15:$AE$25,MATCH($B28,[3]L6_Input!$A$15:$A$25,0),MATCH($D$18,[3]L6_Input!$C$15:$AE$15,0)+1)</f>
        <v>93</v>
      </c>
      <c r="F28" s="79">
        <f>D28+E28</f>
        <v>9667.9</v>
      </c>
      <c r="G28" s="3"/>
      <c r="H28" s="79">
        <v>4959</v>
      </c>
      <c r="I28" s="79">
        <v>-11.3</v>
      </c>
      <c r="J28" s="79">
        <v>4947.7</v>
      </c>
      <c r="K28" s="79">
        <v>5288.8</v>
      </c>
      <c r="L28" s="79">
        <v>-149.1</v>
      </c>
      <c r="M28" s="79">
        <v>5139.7</v>
      </c>
      <c r="N28" s="52" t="s">
        <v>16</v>
      </c>
      <c r="O28" s="52" t="s">
        <v>16</v>
      </c>
      <c r="P28" s="74" t="s">
        <v>16</v>
      </c>
      <c r="Q28" s="3"/>
      <c r="R28" s="3"/>
    </row>
    <row r="29" spans="1:22" ht="24" customHeight="1" thickBot="1">
      <c r="A29" s="3"/>
      <c r="B29" s="58" t="s">
        <v>31</v>
      </c>
      <c r="C29" s="59"/>
      <c r="D29" s="80" t="e">
        <f>INDEX([3]L6_Input!$C$15:$AE$25,MATCH($B29,[3]L6_Input!$A$15:$A$25,0),MATCH($D$18,[3]L6_Input!$C$15:$AE$15,0))</f>
        <v>#N/A</v>
      </c>
      <c r="E29" s="80" t="e">
        <f>INDEX([3]L6_Input!$C$15:$AE$25,MATCH($B29,[3]L6_Input!$A$15:$A$25,0),MATCH($D$18,[3]L6_Input!$C$15:$AE$15,0)+1)</f>
        <v>#N/A</v>
      </c>
      <c r="F29" s="80" t="e">
        <f>D29+E29</f>
        <v>#N/A</v>
      </c>
      <c r="G29" s="3"/>
      <c r="H29" s="80">
        <v>118350.2</v>
      </c>
      <c r="I29" s="79">
        <v>7954.8</v>
      </c>
      <c r="J29" s="80">
        <v>126305</v>
      </c>
      <c r="K29" s="80">
        <v>110159.1</v>
      </c>
      <c r="L29" s="80">
        <v>8005.7</v>
      </c>
      <c r="M29" s="80">
        <v>118164.8</v>
      </c>
      <c r="N29" s="81">
        <v>104962.51827677109</v>
      </c>
      <c r="O29" s="82">
        <v>8823.4612080941679</v>
      </c>
      <c r="P29" s="83">
        <v>113785.97948486527</v>
      </c>
      <c r="Q29" s="3"/>
      <c r="R29" s="3"/>
    </row>
    <row r="30" spans="1:22" ht="24" customHeight="1" thickTop="1" thickBot="1">
      <c r="A30" s="3"/>
      <c r="B30" s="3"/>
      <c r="C30" s="3"/>
      <c r="D30" s="3"/>
      <c r="E30" s="3"/>
      <c r="F30" s="3"/>
      <c r="G30" s="3"/>
      <c r="H30" s="84"/>
      <c r="I30" s="84"/>
      <c r="J30" s="3"/>
      <c r="K30" s="3"/>
      <c r="L30" s="3"/>
      <c r="M30" s="3"/>
      <c r="N30" s="3"/>
      <c r="O30" s="3"/>
      <c r="P30" s="3"/>
      <c r="Q30" s="3"/>
      <c r="R30" s="3"/>
    </row>
    <row r="31" spans="1:22" ht="33" customHeight="1" thickTop="1">
      <c r="A31" s="3"/>
      <c r="B31" s="105" t="s">
        <v>21</v>
      </c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7"/>
      <c r="Q31" s="3"/>
      <c r="R31" s="3"/>
    </row>
    <row r="32" spans="1:22" ht="10.5">
      <c r="A32" s="3"/>
      <c r="B32" s="85"/>
      <c r="C32" s="86"/>
      <c r="D32" s="3"/>
      <c r="E32" s="3"/>
      <c r="F32" s="3"/>
      <c r="G32" s="3"/>
      <c r="H32" s="119">
        <v>2022</v>
      </c>
      <c r="I32" s="120"/>
      <c r="J32" s="121"/>
      <c r="K32" s="119">
        <v>2023</v>
      </c>
      <c r="L32" s="120"/>
      <c r="M32" s="121"/>
      <c r="N32" s="122">
        <v>2024</v>
      </c>
      <c r="O32" s="123"/>
      <c r="P32" s="124"/>
      <c r="Q32" s="3"/>
      <c r="R32" s="3"/>
    </row>
    <row r="33" spans="1:18" ht="32.25" customHeight="1">
      <c r="A33" s="3"/>
      <c r="B33" s="87"/>
      <c r="C33" s="88"/>
      <c r="D33" s="3"/>
      <c r="E33" s="3"/>
      <c r="F33" s="3"/>
      <c r="G33" s="3"/>
      <c r="H33" s="14" t="s">
        <v>5</v>
      </c>
      <c r="I33" s="11" t="s">
        <v>6</v>
      </c>
      <c r="J33" s="89" t="s">
        <v>4</v>
      </c>
      <c r="K33" s="11" t="s">
        <v>5</v>
      </c>
      <c r="L33" s="11" t="s">
        <v>6</v>
      </c>
      <c r="M33" s="14" t="s">
        <v>4</v>
      </c>
      <c r="N33" s="15" t="s">
        <v>28</v>
      </c>
      <c r="O33" s="16" t="s">
        <v>29</v>
      </c>
      <c r="P33" s="17" t="s">
        <v>4</v>
      </c>
      <c r="Q33" s="3"/>
      <c r="R33" s="3"/>
    </row>
    <row r="34" spans="1:18" ht="12" customHeight="1">
      <c r="A34" s="3"/>
      <c r="B34" s="87"/>
      <c r="C34" s="88"/>
      <c r="D34" s="3"/>
      <c r="E34" s="3"/>
      <c r="F34" s="3"/>
      <c r="G34" s="3"/>
      <c r="H34" s="90"/>
      <c r="I34" s="90"/>
      <c r="J34" s="90"/>
      <c r="K34" s="90"/>
      <c r="L34" s="90"/>
      <c r="M34" s="90"/>
      <c r="N34" s="91"/>
      <c r="O34" s="91"/>
      <c r="P34" s="92"/>
      <c r="Q34" s="3"/>
      <c r="R34" s="3"/>
    </row>
    <row r="35" spans="1:18" ht="22.5" customHeight="1">
      <c r="A35" s="3"/>
      <c r="B35" s="26" t="s">
        <v>22</v>
      </c>
      <c r="C35" s="88"/>
      <c r="D35" s="3"/>
      <c r="E35" s="3"/>
      <c r="F35" s="3"/>
      <c r="G35" s="3"/>
      <c r="H35" s="90"/>
      <c r="I35" s="90"/>
      <c r="J35" s="90"/>
      <c r="K35" s="90"/>
      <c r="L35" s="90"/>
      <c r="M35" s="90"/>
      <c r="N35" s="91"/>
      <c r="O35" s="91"/>
      <c r="P35" s="92"/>
      <c r="Q35" s="3"/>
      <c r="R35" s="3"/>
    </row>
    <row r="36" spans="1:18" ht="22.5" customHeight="1">
      <c r="A36" s="3"/>
      <c r="B36" s="116" t="s">
        <v>23</v>
      </c>
      <c r="C36" s="117"/>
      <c r="D36" s="3"/>
      <c r="E36" s="3"/>
      <c r="F36" s="3"/>
      <c r="G36" s="3"/>
      <c r="H36" s="79" t="s">
        <v>16</v>
      </c>
      <c r="I36" s="79" t="s">
        <v>16</v>
      </c>
      <c r="J36" s="79" t="s">
        <v>16</v>
      </c>
      <c r="K36" s="79" t="s">
        <v>16</v>
      </c>
      <c r="L36" s="79" t="s">
        <v>16</v>
      </c>
      <c r="M36" s="79" t="s">
        <v>16</v>
      </c>
      <c r="N36" s="93">
        <v>0</v>
      </c>
      <c r="O36" s="93">
        <v>0</v>
      </c>
      <c r="P36" s="75">
        <v>0</v>
      </c>
      <c r="Q36" s="3"/>
      <c r="R36" s="3"/>
    </row>
    <row r="37" spans="1:18" ht="26.25" customHeight="1">
      <c r="A37" s="3"/>
      <c r="B37" s="116" t="s">
        <v>24</v>
      </c>
      <c r="C37" s="117"/>
      <c r="D37" s="3"/>
      <c r="E37" s="3"/>
      <c r="F37" s="3"/>
      <c r="G37" s="3"/>
      <c r="H37" s="79" t="s">
        <v>16</v>
      </c>
      <c r="I37" s="79" t="s">
        <v>16</v>
      </c>
      <c r="J37" s="79" t="s">
        <v>16</v>
      </c>
      <c r="K37" s="79" t="s">
        <v>16</v>
      </c>
      <c r="L37" s="79" t="s">
        <v>16</v>
      </c>
      <c r="M37" s="79" t="s">
        <v>16</v>
      </c>
      <c r="N37" s="94">
        <v>693</v>
      </c>
      <c r="O37" s="94">
        <v>1278</v>
      </c>
      <c r="P37" s="95">
        <v>1971</v>
      </c>
      <c r="Q37" s="3"/>
      <c r="R37" s="3"/>
    </row>
    <row r="38" spans="1:18" ht="22.5" customHeight="1">
      <c r="A38" s="3"/>
      <c r="B38" s="116" t="s">
        <v>25</v>
      </c>
      <c r="C38" s="117"/>
      <c r="D38" s="3"/>
      <c r="E38" s="3"/>
      <c r="F38" s="3"/>
      <c r="G38" s="3"/>
      <c r="H38" s="79" t="s">
        <v>16</v>
      </c>
      <c r="I38" s="79" t="s">
        <v>16</v>
      </c>
      <c r="J38" s="79" t="s">
        <v>16</v>
      </c>
      <c r="K38" s="79" t="s">
        <v>16</v>
      </c>
      <c r="L38" s="79" t="s">
        <v>16</v>
      </c>
      <c r="M38" s="79" t="s">
        <v>16</v>
      </c>
      <c r="N38" s="93">
        <v>693</v>
      </c>
      <c r="O38" s="93">
        <v>1278</v>
      </c>
      <c r="P38" s="75">
        <v>1971</v>
      </c>
      <c r="Q38" s="3"/>
      <c r="R38" s="3"/>
    </row>
    <row r="39" spans="1:18" ht="22.5" customHeight="1">
      <c r="A39" s="3"/>
      <c r="B39" s="26" t="s">
        <v>8</v>
      </c>
      <c r="C39" s="88"/>
      <c r="D39" s="3"/>
      <c r="E39" s="3"/>
      <c r="F39" s="3"/>
      <c r="G39" s="3"/>
      <c r="H39" s="79" t="s">
        <v>16</v>
      </c>
      <c r="I39" s="79" t="s">
        <v>16</v>
      </c>
      <c r="J39" s="79" t="s">
        <v>16</v>
      </c>
      <c r="K39" s="79" t="s">
        <v>16</v>
      </c>
      <c r="L39" s="79" t="s">
        <v>16</v>
      </c>
      <c r="M39" s="79" t="s">
        <v>16</v>
      </c>
      <c r="N39" s="93">
        <v>176411</v>
      </c>
      <c r="O39" s="93">
        <v>51697</v>
      </c>
      <c r="P39" s="75">
        <v>228108</v>
      </c>
      <c r="Q39" s="3"/>
      <c r="R39" s="3"/>
    </row>
    <row r="40" spans="1:18" ht="30" customHeight="1">
      <c r="A40" s="3"/>
      <c r="B40" s="87"/>
      <c r="C40" s="88"/>
      <c r="D40" s="3"/>
      <c r="E40" s="3"/>
      <c r="F40" s="3"/>
      <c r="G40" s="3"/>
      <c r="H40" s="35" t="s">
        <v>10</v>
      </c>
      <c r="I40" s="35" t="s">
        <v>10</v>
      </c>
      <c r="J40" s="35" t="s">
        <v>10</v>
      </c>
      <c r="K40" s="35" t="s">
        <v>10</v>
      </c>
      <c r="L40" s="35" t="s">
        <v>10</v>
      </c>
      <c r="M40" s="35" t="s">
        <v>10</v>
      </c>
      <c r="N40" s="96" t="s">
        <v>10</v>
      </c>
      <c r="O40" s="96" t="s">
        <v>10</v>
      </c>
      <c r="P40" s="97" t="s">
        <v>10</v>
      </c>
      <c r="Q40" s="3"/>
      <c r="R40" s="3"/>
    </row>
    <row r="41" spans="1:18" ht="22.5" customHeight="1">
      <c r="A41" s="3"/>
      <c r="B41" s="126" t="s">
        <v>26</v>
      </c>
      <c r="C41" s="127"/>
      <c r="D41" s="3"/>
      <c r="E41" s="3"/>
      <c r="F41" s="3"/>
      <c r="G41" s="3"/>
      <c r="H41" s="90"/>
      <c r="I41" s="90"/>
      <c r="J41" s="90"/>
      <c r="K41" s="90"/>
      <c r="L41" s="90"/>
      <c r="M41" s="90"/>
      <c r="N41" s="91"/>
      <c r="O41" s="91"/>
      <c r="P41" s="92"/>
      <c r="Q41" s="3"/>
      <c r="R41" s="3"/>
    </row>
    <row r="42" spans="1:18" ht="22.5" customHeight="1">
      <c r="A42" s="3"/>
      <c r="B42" s="116" t="s">
        <v>23</v>
      </c>
      <c r="C42" s="117"/>
      <c r="D42" s="3"/>
      <c r="E42" s="3"/>
      <c r="F42" s="3"/>
      <c r="G42" s="3"/>
      <c r="H42" s="79" t="s">
        <v>16</v>
      </c>
      <c r="I42" s="79" t="s">
        <v>16</v>
      </c>
      <c r="J42" s="79" t="s">
        <v>16</v>
      </c>
      <c r="K42" s="79" t="s">
        <v>16</v>
      </c>
      <c r="L42" s="79" t="s">
        <v>16</v>
      </c>
      <c r="M42" s="79" t="s">
        <v>16</v>
      </c>
      <c r="N42" s="93">
        <v>0</v>
      </c>
      <c r="O42" s="93">
        <v>0</v>
      </c>
      <c r="P42" s="75">
        <v>0</v>
      </c>
      <c r="Q42" s="3"/>
      <c r="R42" s="3"/>
    </row>
    <row r="43" spans="1:18" ht="29.25" customHeight="1">
      <c r="A43" s="3"/>
      <c r="B43" s="116" t="s">
        <v>24</v>
      </c>
      <c r="C43" s="117"/>
      <c r="D43" s="3"/>
      <c r="E43" s="3"/>
      <c r="F43" s="3"/>
      <c r="G43" s="3"/>
      <c r="H43" s="79" t="s">
        <v>16</v>
      </c>
      <c r="I43" s="79" t="s">
        <v>16</v>
      </c>
      <c r="J43" s="79" t="s">
        <v>16</v>
      </c>
      <c r="K43" s="79" t="s">
        <v>16</v>
      </c>
      <c r="L43" s="79" t="s">
        <v>16</v>
      </c>
      <c r="M43" s="79" t="s">
        <v>16</v>
      </c>
      <c r="N43" s="98">
        <v>92.694352253104597</v>
      </c>
      <c r="O43" s="98">
        <v>361.56917941726795</v>
      </c>
      <c r="P43" s="99">
        <v>454.26353167037257</v>
      </c>
      <c r="Q43" s="3"/>
      <c r="R43" s="3"/>
    </row>
    <row r="44" spans="1:18" ht="22.5" customHeight="1" thickBot="1">
      <c r="A44" s="3"/>
      <c r="B44" s="128" t="s">
        <v>25</v>
      </c>
      <c r="C44" s="129"/>
      <c r="D44" s="100"/>
      <c r="E44" s="100"/>
      <c r="F44" s="100"/>
      <c r="G44" s="100"/>
      <c r="H44" s="80" t="s">
        <v>16</v>
      </c>
      <c r="I44" s="80" t="s">
        <v>16</v>
      </c>
      <c r="J44" s="80" t="s">
        <v>16</v>
      </c>
      <c r="K44" s="80" t="s">
        <v>16</v>
      </c>
      <c r="L44" s="80" t="s">
        <v>16</v>
      </c>
      <c r="M44" s="80" t="s">
        <v>16</v>
      </c>
      <c r="N44" s="82">
        <v>92.694352253104597</v>
      </c>
      <c r="O44" s="81">
        <v>361.56917941726795</v>
      </c>
      <c r="P44" s="83">
        <v>454.26353167037257</v>
      </c>
      <c r="Q44" s="3"/>
      <c r="R44" s="3"/>
    </row>
    <row r="45" spans="1:18" ht="5.25" customHeight="1" thickTop="1">
      <c r="A45" s="3"/>
      <c r="C45" s="101"/>
      <c r="Q45" s="3"/>
      <c r="R45" s="3"/>
    </row>
    <row r="46" spans="1:18" ht="15">
      <c r="A46" s="3"/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</row>
    <row r="47" spans="1:18" ht="15">
      <c r="A47" s="3"/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</row>
  </sheetData>
  <mergeCells count="27">
    <mergeCell ref="B47:R47"/>
    <mergeCell ref="B38:C38"/>
    <mergeCell ref="B41:C41"/>
    <mergeCell ref="B42:C42"/>
    <mergeCell ref="B43:C43"/>
    <mergeCell ref="B44:C44"/>
    <mergeCell ref="B46:R46"/>
    <mergeCell ref="B37:C37"/>
    <mergeCell ref="B16:I16"/>
    <mergeCell ref="B17:P17"/>
    <mergeCell ref="D18:F18"/>
    <mergeCell ref="H18:J18"/>
    <mergeCell ref="K18:M18"/>
    <mergeCell ref="N18:P18"/>
    <mergeCell ref="B31:P31"/>
    <mergeCell ref="H32:J32"/>
    <mergeCell ref="K32:M32"/>
    <mergeCell ref="N32:P32"/>
    <mergeCell ref="B36:C36"/>
    <mergeCell ref="B1:P1"/>
    <mergeCell ref="B2:P2"/>
    <mergeCell ref="A3:Q3"/>
    <mergeCell ref="B6:R6"/>
    <mergeCell ref="D7:G7"/>
    <mergeCell ref="H7:K7"/>
    <mergeCell ref="L7:O7"/>
    <mergeCell ref="P7:R7"/>
  </mergeCells>
  <printOptions horizontalCentered="1"/>
  <pageMargins left="0.28740157500000002" right="0.28740157500000002" top="0.44685039399999998" bottom="0.44685039399999998" header="0.511811023622047" footer="0.511811023622047"/>
  <pageSetup paperSize="9" scale="48" fitToHeight="0" orientation="portrait" r:id="rId1"/>
  <headerFooter alignWithMargins="0"/>
  <drawing r:id="rId2"/>
</worksheet>
</file>

<file path=docMetadata/LabelInfo.xml><?xml version="1.0" encoding="utf-8"?>
<clbl:labelList xmlns:clbl="http://schemas.microsoft.com/office/2020/mipLabelMetadata">
  <clbl:label id="{08d7a360-373d-4f0f-a5e6-337a9cd89c09}" enabled="1" method="Privileged" siteId="{5d96486e-6acf-4e0d-b0bd-e0ae81edc91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L6</vt:lpstr>
      <vt:lpstr>'Table L6'!Print_Area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</dc:creator>
  <cp:lastModifiedBy>Kaci Chan</cp:lastModifiedBy>
  <cp:lastPrinted>2025-12-02T06:22:40Z</cp:lastPrinted>
  <dcterms:created xsi:type="dcterms:W3CDTF">2025-10-18T03:03:34Z</dcterms:created>
  <dcterms:modified xsi:type="dcterms:W3CDTF">2025-12-05T07:24:39Z</dcterms:modified>
</cp:coreProperties>
</file>