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0" windowWidth="11700" windowHeight="6300" tabRatio="891" activeTab="0"/>
  </bookViews>
  <sheets>
    <sheet name="Form HKLQ1-1" sheetId="1" r:id="rId1"/>
    <sheet name="Form HKLQ1-1(a)" sheetId="2" r:id="rId2"/>
    <sheet name="Form HKLQ1-1(b)" sheetId="3" r:id="rId3"/>
    <sheet name="Form HKLQ1-1(c)" sheetId="4" r:id="rId4"/>
    <sheet name="Form HKLQ1-1(d)" sheetId="5" r:id="rId5"/>
    <sheet name="Form HKLQ1-1(e)" sheetId="6" r:id="rId6"/>
    <sheet name="Form HKLQ1-1(f)" sheetId="7" r:id="rId7"/>
    <sheet name="Form HKLQ1-1(g)" sheetId="8" r:id="rId8"/>
    <sheet name="Form HKLQ1-1(h)" sheetId="9" r:id="rId9"/>
    <sheet name="Form HKLQ1-2" sheetId="10" r:id="rId10"/>
    <sheet name="Form HKLQ2-1" sheetId="11" r:id="rId11"/>
    <sheet name="Form HKLQ2-2" sheetId="12" r:id="rId12"/>
    <sheet name="Form HKLQ2-3" sheetId="13" r:id="rId13"/>
    <sheet name="Form HKLQ3-1" sheetId="14" r:id="rId14"/>
    <sheet name="Form HKLQ3-2" sheetId="15" r:id="rId15"/>
    <sheet name="Form HKLQ4-1" sheetId="16" r:id="rId16"/>
    <sheet name="Form HKLQ5-1" sheetId="17" r:id="rId17"/>
    <sheet name="Form HKLQ6-1" sheetId="18" r:id="rId18"/>
    <sheet name="Table L1" sheetId="19" r:id="rId19"/>
    <sheet name="Table L1(a)" sheetId="20" r:id="rId20"/>
    <sheet name="Table L1(b)" sheetId="21" r:id="rId21"/>
    <sheet name="Table L1(c)" sheetId="22" r:id="rId22"/>
    <sheet name="Table L1(d)" sheetId="23" r:id="rId23"/>
    <sheet name="Table L1(e)" sheetId="24" r:id="rId24"/>
    <sheet name="Table L1(f)" sheetId="25" r:id="rId25"/>
    <sheet name="Table L1(g)" sheetId="26" r:id="rId26"/>
    <sheet name="Table L1(h)" sheetId="27" r:id="rId27"/>
    <sheet name="Table L2" sheetId="28" r:id="rId28"/>
    <sheet name="Table L3-1" sheetId="29" r:id="rId29"/>
    <sheet name="Table L3-2" sheetId="30" r:id="rId30"/>
    <sheet name="Table L4" sheetId="31" r:id="rId31"/>
    <sheet name="Name of Insurers" sheetId="32" r:id="rId32"/>
  </sheets>
  <definedNames>
    <definedName name="_xlfn.IFERROR" hidden="1">#NAME?</definedName>
    <definedName name="_xlnm.Print_Area" localSheetId="0">'Form HKLQ1-1'!$A$1:$I$28</definedName>
    <definedName name="_xlnm.Print_Area" localSheetId="1">'Form HKLQ1-1(a)'!$A$1:$L$28</definedName>
    <definedName name="_xlnm.Print_Area" localSheetId="2">'Form HKLQ1-1(b)'!$A$1:$H$38</definedName>
    <definedName name="_xlnm.Print_Area" localSheetId="3">'Form HKLQ1-1(c)'!$A$1:$H$27</definedName>
    <definedName name="_xlnm.Print_Area" localSheetId="4">'Form HKLQ1-1(d)'!$A$1:$N$32</definedName>
    <definedName name="_xlnm.Print_Area" localSheetId="5">'Form HKLQ1-1(e)'!$A$1:$L$29</definedName>
    <definedName name="_xlnm.Print_Area" localSheetId="6">'Form HKLQ1-1(f)'!$A$1:$H$39</definedName>
    <definedName name="_xlnm.Print_Area" localSheetId="7">'Form HKLQ1-1(g)'!$A$1:$H$28</definedName>
    <definedName name="_xlnm.Print_Area" localSheetId="8">'Form HKLQ1-1(h)'!$A$1:$N$33</definedName>
    <definedName name="_xlnm.Print_Area" localSheetId="9">'Form HKLQ1-2'!$A$1:$I$46</definedName>
    <definedName name="_xlnm.Print_Area" localSheetId="31">'Name of Insurers'!$A$1:$H$94</definedName>
    <definedName name="_xlnm.Print_Area" localSheetId="18">'Table L1'!$A$1:$N$84</definedName>
    <definedName name="_xlnm.Print_Area" localSheetId="19">'Table L1(a)'!$A$1:$L$84</definedName>
    <definedName name="_xlnm.Print_Area" localSheetId="20">'Table L1(b)'!$A$1:$H$94</definedName>
    <definedName name="_xlnm.Print_Area" localSheetId="21">'Table L1(c)'!$A$1:$H$83</definedName>
    <definedName name="_xlnm.Print_Area" localSheetId="22">'Table L1(d)'!$A$1:$N$88</definedName>
    <definedName name="_xlnm.Print_Area" localSheetId="23">'Table L1(e)'!$A$1:$L$84</definedName>
    <definedName name="_xlnm.Print_Area" localSheetId="24">'Table L1(f)'!$A$1:$H$94</definedName>
    <definedName name="_xlnm.Print_Area" localSheetId="25">'Table L1(g)'!$A$1:$H$84</definedName>
    <definedName name="_xlnm.Print_Area" localSheetId="26">'Table L1(h)'!$A$1:$N$88</definedName>
    <definedName name="_xlnm.Print_Area" localSheetId="27">'Table L2'!$A$1:$F$80</definedName>
    <definedName name="_xlnm.Print_Area" localSheetId="30">'Table L4'!$A$1:$J$83</definedName>
    <definedName name="_xlnm.Print_Titles" localSheetId="31">'Name of Insurers'!$1:$7</definedName>
    <definedName name="_xlnm.Print_Titles" localSheetId="18">'Table L1'!$1:$13</definedName>
    <definedName name="_xlnm.Print_Titles" localSheetId="19">'Table L1(a)'!$1:$13</definedName>
    <definedName name="_xlnm.Print_Titles" localSheetId="20">'Table L1(b)'!$1:$13</definedName>
    <definedName name="_xlnm.Print_Titles" localSheetId="21">'Table L1(c)'!$1:$12</definedName>
    <definedName name="_xlnm.Print_Titles" localSheetId="22">'Table L1(d)'!$1:$13</definedName>
    <definedName name="_xlnm.Print_Titles" localSheetId="23">'Table L1(e)'!$1:$13</definedName>
    <definedName name="_xlnm.Print_Titles" localSheetId="24">'Table L1(f)'!$1:$13</definedName>
    <definedName name="_xlnm.Print_Titles" localSheetId="25">'Table L1(g)'!$1:$13</definedName>
    <definedName name="_xlnm.Print_Titles" localSheetId="26">'Table L1(h)'!$1:$13</definedName>
    <definedName name="_xlnm.Print_Titles" localSheetId="27">'Table L2'!$1:$9</definedName>
    <definedName name="_xlnm.Print_Titles" localSheetId="28">'Table L3-1'!$1:$11</definedName>
    <definedName name="_xlnm.Print_Titles" localSheetId="29">'Table L3-2'!$1:$11</definedName>
    <definedName name="_xlnm.Print_Titles" localSheetId="30">'Table L4'!$1:$12</definedName>
  </definedNames>
  <calcPr fullCalcOnLoad="1"/>
</workbook>
</file>

<file path=xl/sharedStrings.xml><?xml version="1.0" encoding="utf-8"?>
<sst xmlns="http://schemas.openxmlformats.org/spreadsheetml/2006/main" count="8437" uniqueCount="858">
  <si>
    <r>
      <t>新造直接業務</t>
    </r>
    <r>
      <rPr>
        <b/>
        <sz val="12"/>
        <rFont val="Times New Roman"/>
        <family val="1"/>
      </rPr>
      <t xml:space="preserve">
Direct New Business</t>
    </r>
  </si>
  <si>
    <r>
      <t>個人人壽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Individual Business (Classes A to F)</t>
    </r>
  </si>
  <si>
    <r>
      <t>香港長期保險業務的臨時統計數字</t>
    </r>
    <r>
      <rPr>
        <b/>
        <sz val="14"/>
        <rFont val="Times New Roman"/>
        <family val="1"/>
      </rPr>
      <t xml:space="preserve">
Provisional Statistics on Hong Kong Long Term Insurance Business</t>
    </r>
  </si>
  <si>
    <t>AIA International</t>
  </si>
  <si>
    <t>友邦（國際）</t>
  </si>
  <si>
    <t>友邦保險有限公司</t>
  </si>
  <si>
    <t>AIA (HK)</t>
  </si>
  <si>
    <r>
      <t>友邦</t>
    </r>
    <r>
      <rPr>
        <b/>
        <sz val="8"/>
        <color indexed="8"/>
        <rFont val="Times New Roman"/>
        <family val="1"/>
      </rPr>
      <t>(</t>
    </r>
    <r>
      <rPr>
        <b/>
        <sz val="8"/>
        <color indexed="8"/>
        <rFont val="細明體"/>
        <family val="3"/>
      </rPr>
      <t>香港</t>
    </r>
    <r>
      <rPr>
        <b/>
        <sz val="8"/>
        <color indexed="8"/>
        <rFont val="Times New Roman"/>
        <family val="1"/>
      </rPr>
      <t>)</t>
    </r>
  </si>
  <si>
    <t>AIA International Limited</t>
  </si>
  <si>
    <t>友邦保險(國際)有限公司</t>
  </si>
  <si>
    <t>AIA International</t>
  </si>
  <si>
    <r>
      <t>友邦</t>
    </r>
    <r>
      <rPr>
        <b/>
        <sz val="8"/>
        <color indexed="8"/>
        <rFont val="Times New Roman"/>
        <family val="1"/>
      </rPr>
      <t>(</t>
    </r>
    <r>
      <rPr>
        <b/>
        <sz val="8"/>
        <color indexed="8"/>
        <rFont val="細明體"/>
        <family val="3"/>
      </rPr>
      <t>國際</t>
    </r>
    <r>
      <rPr>
        <b/>
        <sz val="8"/>
        <color indexed="8"/>
        <rFont val="Times New Roman"/>
        <family val="1"/>
      </rPr>
      <t>)</t>
    </r>
  </si>
  <si>
    <r>
      <t>A</t>
    </r>
    <r>
      <rPr>
        <b/>
        <sz val="8"/>
        <color indexed="8"/>
        <rFont val="Times New Roman"/>
        <family val="1"/>
      </rPr>
      <t>merican Family Life Assurance Company of Columbus</t>
    </r>
  </si>
  <si>
    <t>Hannover Rück SE</t>
  </si>
  <si>
    <r>
      <t>年度化保費總額</t>
    </r>
    <r>
      <rPr>
        <sz val="8"/>
        <rFont val="Times New Roman"/>
        <family val="1"/>
      </rPr>
      <t xml:space="preserve"> </t>
    </r>
    <r>
      <rPr>
        <sz val="8"/>
        <rFont val="新細明體"/>
        <family val="1"/>
      </rPr>
      <t xml:space="preserve">:
</t>
    </r>
    <r>
      <rPr>
        <sz val="8"/>
        <rFont val="Times New Roman"/>
        <family val="1"/>
      </rPr>
      <t>(b) + (c) + (d) + (e)
Total of Annualized Premiums : (b) + (c) + (d) + (e)</t>
    </r>
  </si>
  <si>
    <r>
      <t xml:space="preserve">(a) </t>
    </r>
    <r>
      <rPr>
        <sz val="8"/>
        <rFont val="新細明體"/>
        <family val="1"/>
      </rPr>
      <t>代理</t>
    </r>
    <r>
      <rPr>
        <sz val="8"/>
        <rFont val="Times New Roman"/>
        <family val="1"/>
      </rPr>
      <t xml:space="preserve"> (</t>
    </r>
    <r>
      <rPr>
        <sz val="8"/>
        <rFont val="新細明體"/>
        <family val="1"/>
      </rPr>
      <t>不包括銀行</t>
    </r>
    <r>
      <rPr>
        <sz val="8"/>
        <rFont val="Times New Roman"/>
        <family val="1"/>
      </rPr>
      <t>)
(a) Agents (excluding Banks)</t>
    </r>
  </si>
  <si>
    <r>
      <t xml:space="preserve">「直接」包括直接郵寄、電話銷售及互聯網銷售。
</t>
    </r>
    <r>
      <rPr>
        <sz val="8"/>
        <rFont val="Times New Roman"/>
        <family val="1"/>
      </rPr>
      <t>"Direct" should include direct mail, telesales and internet sales.</t>
    </r>
  </si>
  <si>
    <r>
      <t xml:space="preserve">註:
</t>
    </r>
    <r>
      <rPr>
        <i/>
        <sz val="10"/>
        <rFont val="Times New Roman"/>
        <family val="1"/>
      </rPr>
      <t>Note:</t>
    </r>
  </si>
  <si>
    <r>
      <t xml:space="preserve">「直接」包括直接郵寄、電話銷售及互聯網銷售。
</t>
    </r>
    <r>
      <rPr>
        <sz val="10"/>
        <rFont val="Times New Roman"/>
        <family val="1"/>
      </rPr>
      <t>"Direct" should include direct mail, telesales and internet sales.</t>
    </r>
  </si>
  <si>
    <r>
      <t xml:space="preserve">(a)  </t>
    </r>
    <r>
      <rPr>
        <b/>
        <sz val="12"/>
        <rFont val="新細明體"/>
        <family val="1"/>
      </rPr>
      <t>以港元發出的保單</t>
    </r>
    <r>
      <rPr>
        <b/>
        <sz val="12"/>
        <rFont val="Times New Roman"/>
        <family val="1"/>
      </rPr>
      <t xml:space="preserve">
(a)  Policy Issued in HKD</t>
    </r>
  </si>
  <si>
    <r>
      <t xml:space="preserve">(b)  </t>
    </r>
    <r>
      <rPr>
        <b/>
        <sz val="12"/>
        <rFont val="新細明體"/>
        <family val="1"/>
      </rPr>
      <t>以人民幣發出的保單</t>
    </r>
    <r>
      <rPr>
        <b/>
        <sz val="12"/>
        <rFont val="細明體"/>
        <family val="3"/>
      </rPr>
      <t xml:space="preserve">
</t>
    </r>
    <r>
      <rPr>
        <b/>
        <sz val="12"/>
        <rFont val="Times New Roman"/>
        <family val="1"/>
      </rPr>
      <t>(b)  Policy Issued in RMB</t>
    </r>
  </si>
  <si>
    <r>
      <t xml:space="preserve">(c)  </t>
    </r>
    <r>
      <rPr>
        <b/>
        <sz val="12"/>
        <rFont val="新細明體"/>
        <family val="1"/>
      </rPr>
      <t>以美元發出的保單</t>
    </r>
    <r>
      <rPr>
        <b/>
        <sz val="12"/>
        <rFont val="Times New Roman"/>
        <family val="1"/>
      </rPr>
      <t xml:space="preserve">
(c)  Policy Issued in USD</t>
    </r>
  </si>
  <si>
    <r>
      <t xml:space="preserve">(d)  </t>
    </r>
    <r>
      <rPr>
        <b/>
        <sz val="12"/>
        <rFont val="新細明體"/>
        <family val="1"/>
      </rPr>
      <t>以其他貨幣發出的保單</t>
    </r>
    <r>
      <rPr>
        <b/>
        <sz val="12"/>
        <rFont val="細明體"/>
        <family val="3"/>
      </rPr>
      <t xml:space="preserve">
</t>
    </r>
    <r>
      <rPr>
        <b/>
        <sz val="12"/>
        <rFont val="Times New Roman"/>
        <family val="1"/>
      </rPr>
      <t>(d)  Policy Issued in Other Currencies</t>
    </r>
  </si>
  <si>
    <r>
      <t>保費年期</t>
    </r>
    <r>
      <rPr>
        <b/>
        <sz val="12"/>
        <rFont val="Times New Roman"/>
        <family val="1"/>
      </rPr>
      <t xml:space="preserve">
Premium Term</t>
    </r>
  </si>
  <si>
    <t>(&lt;5 years)</t>
  </si>
  <si>
    <r>
      <t xml:space="preserve">(b)  </t>
    </r>
    <r>
      <rPr>
        <b/>
        <sz val="12"/>
        <rFont val="新細明體"/>
        <family val="1"/>
      </rPr>
      <t xml:space="preserve">年度化保費
</t>
    </r>
    <r>
      <rPr>
        <b/>
        <sz val="12"/>
        <rFont val="Times New Roman"/>
        <family val="1"/>
      </rPr>
      <t>(&lt;5</t>
    </r>
    <r>
      <rPr>
        <b/>
        <sz val="12"/>
        <rFont val="新細明體"/>
        <family val="1"/>
      </rPr>
      <t xml:space="preserve"> 年</t>
    </r>
    <r>
      <rPr>
        <b/>
        <sz val="12"/>
        <rFont val="Times New Roman"/>
        <family val="1"/>
      </rPr>
      <t>)</t>
    </r>
  </si>
  <si>
    <t>(b)  Annualized</t>
  </si>
  <si>
    <t>(a) Single</t>
  </si>
  <si>
    <r>
      <t xml:space="preserve">(a)  </t>
    </r>
    <r>
      <rPr>
        <b/>
        <sz val="12"/>
        <rFont val="新細明體"/>
        <family val="1"/>
      </rPr>
      <t>整付保費收入</t>
    </r>
    <r>
      <rPr>
        <b/>
        <sz val="12"/>
        <rFont val="Times New Roman"/>
        <family val="1"/>
      </rPr>
      <t xml:space="preserve">
</t>
    </r>
  </si>
  <si>
    <t>(5 &lt;10 years)</t>
  </si>
  <si>
    <t>(10 &lt;25 years)</t>
  </si>
  <si>
    <t>(25+ years)</t>
  </si>
  <si>
    <t>(c)  Annualized</t>
  </si>
  <si>
    <t>(d)  Annualized</t>
  </si>
  <si>
    <t>(e)  Annualized</t>
  </si>
  <si>
    <r>
      <t xml:space="preserve">(c)  </t>
    </r>
    <r>
      <rPr>
        <b/>
        <sz val="12"/>
        <rFont val="新細明體"/>
        <family val="1"/>
      </rPr>
      <t xml:space="preserve">年度化保費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</si>
  <si>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年度化保費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</si>
  <si>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年度化保費
</t>
    </r>
    <r>
      <rPr>
        <b/>
        <sz val="12"/>
        <rFont val="Times New Roman"/>
        <family val="1"/>
      </rPr>
      <t>(25+</t>
    </r>
    <r>
      <rPr>
        <b/>
        <sz val="12"/>
        <rFont val="新細明體"/>
        <family val="1"/>
      </rPr>
      <t xml:space="preserve"> 年</t>
    </r>
    <r>
      <rPr>
        <b/>
        <sz val="12"/>
        <rFont val="Times New Roman"/>
        <family val="1"/>
      </rPr>
      <t>)</t>
    </r>
  </si>
  <si>
    <t>(f) Total of Annualized</t>
  </si>
  <si>
    <t>(b) + (c) + (d) + (e)</t>
  </si>
  <si>
    <r>
      <t xml:space="preserve">(e)  </t>
    </r>
    <r>
      <rPr>
        <b/>
        <sz val="12"/>
        <rFont val="新細明體"/>
        <family val="1"/>
      </rPr>
      <t>總額</t>
    </r>
    <r>
      <rPr>
        <b/>
        <sz val="12"/>
        <rFont val="Times New Roman"/>
        <family val="1"/>
      </rPr>
      <t xml:space="preserve"> (a) + (b) + (c) + (d)</t>
    </r>
    <r>
      <rPr>
        <b/>
        <sz val="12"/>
        <rFont val="細明體"/>
        <family val="3"/>
      </rPr>
      <t xml:space="preserve">
</t>
    </r>
    <r>
      <rPr>
        <b/>
        <sz val="12"/>
        <rFont val="Times New Roman"/>
        <family val="1"/>
      </rPr>
      <t>(e)  Total (a) + (b) + (c) + (d)</t>
    </r>
  </si>
  <si>
    <r>
      <t xml:space="preserve">(f) </t>
    </r>
    <r>
      <rPr>
        <b/>
        <sz val="12"/>
        <rFont val="新細明體"/>
        <family val="1"/>
      </rPr>
      <t xml:space="preserve"> 年度化保費總額
</t>
    </r>
    <r>
      <rPr>
        <b/>
        <sz val="12"/>
        <rFont val="Times New Roman"/>
        <family val="1"/>
      </rPr>
      <t>(b) + (c) + (d) + (e)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</si>
  <si>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</si>
  <si>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</si>
  <si>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</si>
  <si>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</si>
  <si>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</si>
  <si>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</si>
  <si>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</si>
  <si>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</si>
  <si>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銷售渠道</t>
    </r>
    <r>
      <rPr>
        <b/>
        <sz val="12"/>
        <rFont val="Times New Roman"/>
        <family val="1"/>
      </rPr>
      <t xml:space="preserve">
Distribution Channel</t>
    </r>
  </si>
  <si>
    <r>
      <t xml:space="preserve">(a)  </t>
    </r>
    <r>
      <rPr>
        <b/>
        <sz val="12"/>
        <rFont val="新細明體"/>
        <family val="1"/>
      </rPr>
      <t>代理</t>
    </r>
    <r>
      <rPr>
        <b/>
        <sz val="12"/>
        <rFont val="Times New Roman"/>
        <family val="1"/>
      </rPr>
      <t xml:space="preserve"> (</t>
    </r>
    <r>
      <rPr>
        <b/>
        <sz val="12"/>
        <rFont val="新細明體"/>
        <family val="1"/>
      </rPr>
      <t>不包括銀行</t>
    </r>
    <r>
      <rPr>
        <b/>
        <sz val="12"/>
        <rFont val="Times New Roman"/>
        <family val="1"/>
      </rPr>
      <t>)
(a)  Agents (excluding Banks)</t>
    </r>
  </si>
  <si>
    <r>
      <t xml:space="preserve">(b)  </t>
    </r>
    <r>
      <rPr>
        <b/>
        <sz val="12"/>
        <rFont val="新細明體"/>
        <family val="1"/>
      </rPr>
      <t>銀行</t>
    </r>
    <r>
      <rPr>
        <b/>
        <sz val="12"/>
        <rFont val="細明體"/>
        <family val="3"/>
      </rPr>
      <t xml:space="preserve">
</t>
    </r>
    <r>
      <rPr>
        <b/>
        <sz val="12"/>
        <rFont val="Times New Roman"/>
        <family val="1"/>
      </rPr>
      <t>(b)  Banks</t>
    </r>
  </si>
  <si>
    <r>
      <t xml:space="preserve">(c)  </t>
    </r>
    <r>
      <rPr>
        <b/>
        <sz val="12"/>
        <rFont val="新細明體"/>
        <family val="1"/>
      </rPr>
      <t>經紀</t>
    </r>
    <r>
      <rPr>
        <b/>
        <sz val="12"/>
        <rFont val="Times New Roman"/>
        <family val="1"/>
      </rPr>
      <t xml:space="preserve">
(c)  Brokers</t>
    </r>
  </si>
  <si>
    <r>
      <t xml:space="preserve">(d)  </t>
    </r>
    <r>
      <rPr>
        <b/>
        <sz val="12"/>
        <rFont val="新細明體"/>
        <family val="1"/>
      </rPr>
      <t>直接</t>
    </r>
    <r>
      <rPr>
        <b/>
        <sz val="12"/>
        <rFont val="細明體"/>
        <family val="3"/>
      </rPr>
      <t xml:space="preserve">
</t>
    </r>
    <r>
      <rPr>
        <b/>
        <sz val="12"/>
        <rFont val="Times New Roman"/>
        <family val="1"/>
      </rPr>
      <t>(d)  Direct</t>
    </r>
  </si>
  <si>
    <r>
      <t xml:space="preserve">(e)  </t>
    </r>
    <r>
      <rPr>
        <b/>
        <sz val="12"/>
        <rFont val="新細明體"/>
        <family val="1"/>
      </rPr>
      <t>其他</t>
    </r>
    <r>
      <rPr>
        <b/>
        <sz val="12"/>
        <rFont val="細明體"/>
        <family val="3"/>
      </rPr>
      <t xml:space="preserve">
</t>
    </r>
    <r>
      <rPr>
        <b/>
        <sz val="12"/>
        <rFont val="Times New Roman"/>
        <family val="1"/>
      </rPr>
      <t>(e)  Others</t>
    </r>
  </si>
  <si>
    <r>
      <t xml:space="preserve">(f)  </t>
    </r>
    <r>
      <rPr>
        <b/>
        <sz val="12"/>
        <rFont val="新細明體"/>
        <family val="1"/>
      </rPr>
      <t>總額</t>
    </r>
    <r>
      <rPr>
        <b/>
        <sz val="12"/>
        <rFont val="Times New Roman"/>
        <family val="1"/>
      </rPr>
      <t xml:space="preserve"> (a) + (b) + (c) + (d) + (e)</t>
    </r>
    <r>
      <rPr>
        <b/>
        <sz val="12"/>
        <rFont val="細明體"/>
        <family val="3"/>
      </rPr>
      <t xml:space="preserve">
</t>
    </r>
    <r>
      <rPr>
        <b/>
        <sz val="12"/>
        <rFont val="Times New Roman"/>
        <family val="1"/>
      </rPr>
      <t>(f)  Total (a) + (b) + (c) + (d) + (e)</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</si>
  <si>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</si>
  <si>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</si>
  <si>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</si>
  <si>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</si>
  <si>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</si>
  <si>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</si>
  <si>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</si>
  <si>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</si>
  <si>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</si>
  <si>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</si>
  <si>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</si>
  <si>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</si>
  <si>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</si>
  <si>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</si>
  <si>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</si>
  <si>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</si>
  <si>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</si>
  <si>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</si>
  <si>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</si>
  <si>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</si>
  <si>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</si>
  <si>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</si>
  <si>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</si>
  <si>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</si>
  <si>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</si>
  <si>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</si>
  <si>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</si>
  <si>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</si>
  <si>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HKLQ1-1(d)
Form HKLQ1-1(d)</t>
    </r>
  </si>
  <si>
    <r>
      <t>銷售渠道</t>
    </r>
    <r>
      <rPr>
        <sz val="8"/>
        <rFont val="Times New Roman"/>
        <family val="1"/>
      </rPr>
      <t xml:space="preserve">
Distribution Channel</t>
    </r>
  </si>
  <si>
    <r>
      <t xml:space="preserve">(b) </t>
    </r>
    <r>
      <rPr>
        <sz val="8"/>
        <rFont val="新細明體"/>
        <family val="1"/>
      </rPr>
      <t>銀行</t>
    </r>
    <r>
      <rPr>
        <sz val="8"/>
        <rFont val="Times New Roman"/>
        <family val="1"/>
      </rPr>
      <t xml:space="preserve">
(b) Banks</t>
    </r>
  </si>
  <si>
    <r>
      <t xml:space="preserve">(c) </t>
    </r>
    <r>
      <rPr>
        <sz val="8"/>
        <rFont val="新細明體"/>
        <family val="1"/>
      </rPr>
      <t>經紀</t>
    </r>
    <r>
      <rPr>
        <sz val="8"/>
        <rFont val="Times New Roman"/>
        <family val="1"/>
      </rPr>
      <t xml:space="preserve">
(c) Brokers</t>
    </r>
  </si>
  <si>
    <r>
      <t xml:space="preserve">(a) </t>
    </r>
    <r>
      <rPr>
        <sz val="8"/>
        <rFont val="新細明體"/>
        <family val="1"/>
      </rPr>
      <t xml:space="preserve">以港元發出的保單
</t>
    </r>
    <r>
      <rPr>
        <sz val="8"/>
        <rFont val="Times New Roman"/>
        <family val="1"/>
      </rPr>
      <t>(a) Policy issued in HKD</t>
    </r>
  </si>
  <si>
    <r>
      <t xml:space="preserve">(b) </t>
    </r>
    <r>
      <rPr>
        <sz val="8"/>
        <rFont val="新細明體"/>
        <family val="1"/>
      </rPr>
      <t xml:space="preserve">以人民幣發出的保單
</t>
    </r>
    <r>
      <rPr>
        <sz val="8"/>
        <rFont val="Times New Roman"/>
        <family val="1"/>
      </rPr>
      <t>(b) Policy issued in RMB</t>
    </r>
  </si>
  <si>
    <r>
      <t xml:space="preserve">(c) </t>
    </r>
    <r>
      <rPr>
        <sz val="8"/>
        <rFont val="新細明體"/>
        <family val="1"/>
      </rPr>
      <t xml:space="preserve">以美元發出的保單
</t>
    </r>
    <r>
      <rPr>
        <sz val="8"/>
        <rFont val="Times New Roman"/>
        <family val="1"/>
      </rPr>
      <t>(c) Policy issued in USD</t>
    </r>
  </si>
  <si>
    <r>
      <t xml:space="preserve">(d) </t>
    </r>
    <r>
      <rPr>
        <sz val="8"/>
        <rFont val="新細明體"/>
        <family val="1"/>
      </rPr>
      <t xml:space="preserve">以其他貨幣發出的保單
</t>
    </r>
    <r>
      <rPr>
        <sz val="8"/>
        <rFont val="Times New Roman"/>
        <family val="1"/>
      </rPr>
      <t>(d) Policy issued in other currencies</t>
    </r>
  </si>
  <si>
    <r>
      <t xml:space="preserve">(d) </t>
    </r>
    <r>
      <rPr>
        <sz val="8"/>
        <rFont val="新細明體"/>
        <family val="1"/>
      </rPr>
      <t>直接</t>
    </r>
    <r>
      <rPr>
        <sz val="8"/>
        <rFont val="Times New Roman"/>
        <family val="1"/>
      </rPr>
      <t xml:space="preserve">
(d) Direct</t>
    </r>
  </si>
  <si>
    <r>
      <t xml:space="preserve">(e) </t>
    </r>
    <r>
      <rPr>
        <sz val="8"/>
        <rFont val="新細明體"/>
        <family val="1"/>
      </rPr>
      <t>其他</t>
    </r>
    <r>
      <rPr>
        <sz val="8"/>
        <rFont val="Times New Roman"/>
        <family val="1"/>
      </rPr>
      <t xml:space="preserve">
(e) Others</t>
    </r>
  </si>
  <si>
    <r>
      <t xml:space="preserve">總額 : </t>
    </r>
    <r>
      <rPr>
        <sz val="8"/>
        <rFont val="Times New Roman"/>
        <family val="1"/>
      </rPr>
      <t>(a) + (b) + (c) + (d) + (e)</t>
    </r>
    <r>
      <rPr>
        <sz val="8"/>
        <rFont val="新細明體"/>
        <family val="1"/>
      </rPr>
      <t xml:space="preserve">
</t>
    </r>
    <r>
      <rPr>
        <sz val="8"/>
        <rFont val="Times New Roman"/>
        <family val="1"/>
      </rPr>
      <t>Total : (a) + (b) + (c) + (d) + (e)</t>
    </r>
  </si>
  <si>
    <r>
      <t>註</t>
    </r>
    <r>
      <rPr>
        <i/>
        <sz val="8"/>
        <rFont val="Times New Roman"/>
        <family val="1"/>
      </rPr>
      <t>:</t>
    </r>
    <r>
      <rPr>
        <i/>
        <u val="single"/>
        <sz val="8"/>
        <rFont val="Times New Roman"/>
        <family val="1"/>
      </rPr>
      <t xml:space="preserve">
</t>
    </r>
    <r>
      <rPr>
        <i/>
        <sz val="8"/>
        <rFont val="Times New Roman"/>
        <family val="1"/>
      </rPr>
      <t>Note:</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</si>
  <si>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</si>
  <si>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參照香港保險業聯會於二零一零年二月一日實施的壽險轉保守則內的修訂程序。</t>
    </r>
    <r>
      <rPr>
        <sz val="8"/>
        <rFont val="Times New Roman"/>
        <family val="1"/>
      </rPr>
      <t xml:space="preserve">
This has reference to the revised procedure on policy replacement implemented on 1 February 2010 by the Hong Kong Federation of Insurers under the Code of Practice for Life Insurance Replacement.</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</si>
  <si>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</si>
  <si>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</si>
  <si>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t>安達人壽</t>
  </si>
  <si>
    <t>信諾環球人壽保險有限公司</t>
  </si>
  <si>
    <t>Annualized</t>
  </si>
  <si>
    <t>Policies</t>
  </si>
  <si>
    <t>Lives</t>
  </si>
  <si>
    <t>Premiums</t>
  </si>
  <si>
    <t>Name of Insurer</t>
  </si>
  <si>
    <t/>
  </si>
  <si>
    <t>Revenue</t>
  </si>
  <si>
    <t>Premiums</t>
  </si>
  <si>
    <t>American Family Life</t>
  </si>
  <si>
    <t>AIA (HK)</t>
  </si>
  <si>
    <t>Asia Insurance</t>
  </si>
  <si>
    <t>AXA China (Bermuda)</t>
  </si>
  <si>
    <t>AXA China (HK)</t>
  </si>
  <si>
    <t>AXA Life</t>
  </si>
  <si>
    <t>Blue Cross</t>
  </si>
  <si>
    <t>China Life</t>
  </si>
  <si>
    <t>Hannover Re</t>
  </si>
  <si>
    <t>Hong Kong Life</t>
  </si>
  <si>
    <t>HSBC Insurance</t>
  </si>
  <si>
    <t>HSBC Life</t>
  </si>
  <si>
    <t>Liberty Int'l</t>
  </si>
  <si>
    <t>Manulife (Int'l)</t>
  </si>
  <si>
    <t>Massachusetts Mutual</t>
  </si>
  <si>
    <t>Metropolitan Life</t>
  </si>
  <si>
    <t>Old Mutual Life</t>
  </si>
  <si>
    <t>Pacific Life</t>
  </si>
  <si>
    <t>Principal</t>
  </si>
  <si>
    <t>RGA Re</t>
  </si>
  <si>
    <t>Swiss Re</t>
  </si>
  <si>
    <t>Sincere Life</t>
  </si>
  <si>
    <t>Revenue Premiums</t>
  </si>
  <si>
    <t>Name of Insurer</t>
  </si>
  <si>
    <t>Abbreviated Name</t>
  </si>
  <si>
    <t>簡稱</t>
  </si>
  <si>
    <t>Type of Business</t>
  </si>
  <si>
    <t>獲授權</t>
  </si>
  <si>
    <t>Authorized</t>
  </si>
  <si>
    <t>業務類型</t>
  </si>
  <si>
    <t>Long Term</t>
  </si>
  <si>
    <t>長期</t>
  </si>
  <si>
    <t>Composite</t>
  </si>
  <si>
    <t>綜合</t>
  </si>
  <si>
    <t>Asia Insurance Company, Limited</t>
  </si>
  <si>
    <t>亞洲保險</t>
  </si>
  <si>
    <t>AXA China Region Insurance Company (Bermuda) Limited</t>
  </si>
  <si>
    <t>AXA China Region Insurance Company Limited</t>
  </si>
  <si>
    <t>AXA Life Insurance Company Limited</t>
  </si>
  <si>
    <t>藍十字</t>
  </si>
  <si>
    <t>中銀集團人壽保險有限公司</t>
  </si>
  <si>
    <t xml:space="preserve">Composite </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</si>
  <si>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</si>
  <si>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</si>
  <si>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</si>
  <si>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</si>
  <si>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</si>
  <si>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</si>
  <si>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</si>
  <si>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</si>
  <si>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</si>
  <si>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Massachusetts Mutual Life Insurance Company</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</si>
  <si>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</si>
  <si>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</si>
  <si>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</si>
  <si>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</si>
  <si>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</si>
  <si>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</si>
  <si>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</si>
  <si>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</si>
  <si>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</si>
  <si>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r>
      <t>R</t>
    </r>
    <r>
      <rPr>
        <b/>
        <sz val="8"/>
        <color indexed="8"/>
        <rFont val="Times New Roman"/>
        <family val="1"/>
      </rPr>
      <t>GA Reinsurance Company</t>
    </r>
  </si>
  <si>
    <t>瑞士再保險</t>
  </si>
  <si>
    <t>Sincere Life Assurance Company Limited - The</t>
  </si>
  <si>
    <t>先施人壽</t>
  </si>
  <si>
    <t>Standard Life (Asia) Limited</t>
  </si>
  <si>
    <t>Zurich Life</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</si>
  <si>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</si>
  <si>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</si>
  <si>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</si>
  <si>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</si>
  <si>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</si>
  <si>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</si>
  <si>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</si>
  <si>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</si>
  <si>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</si>
  <si>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</si>
  <si>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</si>
  <si>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</si>
  <si>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</si>
  <si>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</si>
  <si>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</si>
  <si>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</si>
  <si>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</si>
  <si>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</si>
  <si>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</si>
  <si>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</si>
  <si>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</si>
  <si>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</si>
  <si>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</si>
  <si>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</si>
  <si>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</si>
  <si>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</si>
  <si>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</si>
  <si>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</si>
  <si>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</si>
  <si>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</si>
  <si>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</si>
  <si>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</si>
  <si>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</si>
  <si>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</si>
  <si>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</si>
  <si>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</si>
  <si>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</si>
  <si>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</si>
  <si>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</si>
  <si>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</si>
  <si>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</si>
  <si>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</si>
  <si>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</si>
  <si>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</si>
  <si>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</si>
  <si>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</si>
  <si>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</si>
  <si>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</si>
  <si>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</si>
  <si>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</si>
  <si>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</si>
  <si>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</si>
  <si>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</si>
  <si>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</si>
  <si>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</si>
  <si>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</si>
  <si>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</si>
  <si>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</si>
  <si>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</si>
  <si>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</si>
  <si>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</si>
  <si>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</si>
  <si>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</si>
  <si>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</si>
  <si>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</si>
  <si>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</si>
  <si>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</si>
  <si>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</si>
  <si>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</si>
  <si>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</si>
  <si>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</si>
  <si>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</si>
  <si>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</si>
  <si>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</si>
  <si>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</si>
  <si>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</si>
  <si>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</si>
  <si>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</si>
  <si>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</si>
  <si>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</si>
  <si>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</si>
  <si>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</si>
  <si>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</si>
  <si>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</si>
  <si>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</si>
  <si>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</si>
  <si>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</si>
  <si>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</si>
  <si>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</si>
  <si>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</si>
  <si>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</si>
  <si>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</si>
  <si>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</si>
  <si>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</si>
  <si>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</si>
  <si>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</si>
  <si>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</si>
  <si>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</si>
  <si>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t>Long Term</t>
  </si>
  <si>
    <t>Zurich International</t>
  </si>
  <si>
    <t>先施人壽保險有限公司</t>
  </si>
  <si>
    <t>Friends Provident Int'l</t>
  </si>
  <si>
    <t>Desjardins Financial Security</t>
  </si>
  <si>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</si>
  <si>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</si>
  <si>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</si>
  <si>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</si>
  <si>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</si>
  <si>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</si>
  <si>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</si>
  <si>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</si>
  <si>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</si>
  <si>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</si>
  <si>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</si>
  <si>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</si>
  <si>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</si>
  <si>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</si>
  <si>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</si>
  <si>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</si>
  <si>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</si>
  <si>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</si>
  <si>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</si>
  <si>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</si>
  <si>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</si>
  <si>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</si>
  <si>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</si>
  <si>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</si>
  <si>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</si>
  <si>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</si>
  <si>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</si>
  <si>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</si>
  <si>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</si>
  <si>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</si>
  <si>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</si>
  <si>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</si>
  <si>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</si>
  <si>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</si>
  <si>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</si>
  <si>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</si>
  <si>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</si>
  <si>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</si>
  <si>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</si>
  <si>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</si>
  <si>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</si>
  <si>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</si>
  <si>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</si>
  <si>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</si>
  <si>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</si>
  <si>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</si>
  <si>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</si>
  <si>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</si>
  <si>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</si>
  <si>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</si>
  <si>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</si>
  <si>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</si>
  <si>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</si>
  <si>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</si>
  <si>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</si>
  <si>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</si>
  <si>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</si>
  <si>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</si>
  <si>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</si>
  <si>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</si>
  <si>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</si>
  <si>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</si>
  <si>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</si>
  <si>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</si>
  <si>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</si>
  <si>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</si>
  <si>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</si>
  <si>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</si>
  <si>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</si>
  <si>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</si>
  <si>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</si>
  <si>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</si>
  <si>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</si>
  <si>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</si>
  <si>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</si>
  <si>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</si>
  <si>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</si>
  <si>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</si>
  <si>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</si>
  <si>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</si>
  <si>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</si>
  <si>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</si>
  <si>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</si>
  <si>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</si>
  <si>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</si>
  <si>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</si>
  <si>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</si>
  <si>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</si>
  <si>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</si>
  <si>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</si>
  <si>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</si>
  <si>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</si>
  <si>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</si>
  <si>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</si>
  <si>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</si>
  <si>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</si>
  <si>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</si>
  <si>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</si>
  <si>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</si>
  <si>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</si>
  <si>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</si>
  <si>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</si>
  <si>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</si>
  <si>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</si>
  <si>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</si>
  <si>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</si>
  <si>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</si>
  <si>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</si>
  <si>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</si>
  <si>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</si>
  <si>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</si>
  <si>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</si>
  <si>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</si>
  <si>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</si>
  <si>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</si>
  <si>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</si>
  <si>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</si>
  <si>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</si>
  <si>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</si>
  <si>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</si>
  <si>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</si>
  <si>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</si>
  <si>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</si>
  <si>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</si>
  <si>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</si>
  <si>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</si>
  <si>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</si>
  <si>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</si>
  <si>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</si>
  <si>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</si>
  <si>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</si>
  <si>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</si>
  <si>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</si>
  <si>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</si>
  <si>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</si>
  <si>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</si>
  <si>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</si>
  <si>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</si>
  <si>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</si>
  <si>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</si>
  <si>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</si>
  <si>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</si>
  <si>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</si>
  <si>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</si>
  <si>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</si>
  <si>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</si>
  <si>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</si>
  <si>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</si>
  <si>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</si>
  <si>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</si>
  <si>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</si>
  <si>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</si>
  <si>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</si>
  <si>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</si>
  <si>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</si>
  <si>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</si>
  <si>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</si>
  <si>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</si>
  <si>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</si>
  <si>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</si>
  <si>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</si>
  <si>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</si>
  <si>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</si>
  <si>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</si>
  <si>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</si>
  <si>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</si>
  <si>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</si>
  <si>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</si>
  <si>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</si>
  <si>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</si>
  <si>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</si>
  <si>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</si>
  <si>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英國友誠國際有限公司</t>
  </si>
  <si>
    <t>英國友誠國際</t>
  </si>
  <si>
    <t>Zurich Assurance</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</si>
  <si>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</si>
  <si>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</si>
  <si>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</si>
  <si>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</si>
  <si>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t>Long Term</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</si>
  <si>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</si>
  <si>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</si>
  <si>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</si>
  <si>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</si>
  <si>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 xml:space="preserve"> </t>
  </si>
  <si>
    <t>Sun Life Hong Kong Limited</t>
  </si>
  <si>
    <t>Sun Life Hong Kong</t>
  </si>
  <si>
    <t>香港永明金融</t>
  </si>
  <si>
    <t>Transamerica Life (Bermuda)</t>
  </si>
  <si>
    <t>信諾環球人壽</t>
  </si>
  <si>
    <t>CIGNA Worldwide Life</t>
  </si>
  <si>
    <t>CIGNA Worldwide Life Insurance Company Limited</t>
  </si>
  <si>
    <t>中國人壽</t>
  </si>
  <si>
    <t>香港永明金融有限公司</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</si>
  <si>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</si>
  <si>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</si>
  <si>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</si>
  <si>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t>富通保險</t>
  </si>
  <si>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</si>
  <si>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</si>
  <si>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</si>
  <si>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</si>
  <si>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</si>
  <si>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</si>
  <si>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</si>
  <si>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</si>
  <si>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</si>
  <si>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</si>
  <si>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</si>
  <si>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</si>
  <si>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</si>
  <si>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</si>
  <si>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</si>
  <si>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</si>
  <si>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</si>
  <si>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</si>
  <si>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</si>
  <si>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</si>
  <si>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</si>
  <si>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</si>
  <si>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</si>
  <si>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</si>
  <si>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</si>
  <si>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</si>
  <si>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</si>
  <si>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</si>
  <si>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</si>
  <si>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</si>
  <si>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</si>
  <si>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</si>
  <si>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r>
      <t>香港長期保險業務的臨時統計數字</t>
    </r>
    <r>
      <rPr>
        <b/>
        <sz val="14"/>
        <rFont val="Times New Roman"/>
        <family val="1"/>
      </rPr>
      <t xml:space="preserve">
Provisional Statistics on Hong Kong Long Term Insurance Business</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</si>
  <si>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</si>
  <si>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</si>
  <si>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</si>
  <si>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</si>
  <si>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</si>
  <si>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</si>
  <si>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</si>
  <si>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</si>
  <si>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</si>
  <si>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</si>
  <si>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</si>
  <si>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</si>
  <si>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</si>
  <si>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</si>
  <si>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</si>
  <si>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</si>
  <si>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</si>
  <si>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</si>
  <si>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</si>
  <si>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</si>
  <si>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</si>
  <si>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</si>
  <si>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</si>
  <si>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</si>
  <si>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</si>
  <si>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</si>
  <si>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</si>
  <si>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</si>
  <si>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</si>
  <si>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</si>
  <si>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</si>
  <si>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</si>
  <si>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P</t>
    </r>
    <r>
      <rPr>
        <b/>
        <sz val="8"/>
        <color indexed="8"/>
        <rFont val="Times New Roman"/>
        <family val="1"/>
      </rPr>
      <t>acific Life Assurance Company, Limited - The</t>
    </r>
  </si>
  <si>
    <r>
      <t>S</t>
    </r>
    <r>
      <rPr>
        <b/>
        <sz val="8"/>
        <color indexed="8"/>
        <rFont val="Times New Roman"/>
        <family val="1"/>
      </rPr>
      <t>chweizerische Rückversicherungs-Gesellschaft AG
     (Swiss Reinsurance Company Ltd)</t>
    </r>
  </si>
  <si>
    <t>AXA Wealth Mgt (HK)</t>
  </si>
  <si>
    <t>BEA Life</t>
  </si>
  <si>
    <t>CIGNA Worldwide Life</t>
  </si>
  <si>
    <t>Desjardins Financial Security</t>
  </si>
  <si>
    <t>Friends Provident Int'l</t>
  </si>
  <si>
    <t>Hang Seng Insurance</t>
  </si>
  <si>
    <t>MetLife</t>
  </si>
  <si>
    <t>Munich Re</t>
  </si>
  <si>
    <t>PLL</t>
  </si>
  <si>
    <t>Standard Life Asia</t>
  </si>
  <si>
    <t>Sun Life Hong Kong</t>
  </si>
  <si>
    <t>TPRe</t>
  </si>
  <si>
    <t>Transamerica Life (Bermuda)</t>
  </si>
  <si>
    <t>Zurich Assurance</t>
  </si>
  <si>
    <t>Zurich International</t>
  </si>
  <si>
    <t>Transamerica Life (Bermuda) Ltd.</t>
  </si>
  <si>
    <t>TPRe</t>
  </si>
  <si>
    <t>太平再保險</t>
  </si>
  <si>
    <t>太平再保險有限公司</t>
  </si>
  <si>
    <t>安盛財富管理(香港)</t>
  </si>
  <si>
    <t>中國人壽</t>
  </si>
  <si>
    <t>信諾環球人壽</t>
  </si>
  <si>
    <t>富通保險</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</si>
  <si>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</si>
  <si>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</si>
  <si>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</si>
  <si>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</si>
  <si>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</si>
  <si>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r>
      <t>G</t>
    </r>
    <r>
      <rPr>
        <b/>
        <sz val="8"/>
        <color indexed="8"/>
        <rFont val="Times New Roman"/>
        <family val="1"/>
      </rPr>
      <t>eneral Reinsurance AG</t>
    </r>
  </si>
  <si>
    <r>
      <t>B</t>
    </r>
    <r>
      <rPr>
        <b/>
        <sz val="8"/>
        <color indexed="8"/>
        <rFont val="Times New Roman"/>
        <family val="1"/>
      </rPr>
      <t xml:space="preserve">EA Life Limited </t>
    </r>
  </si>
  <si>
    <t>GenRe</t>
  </si>
  <si>
    <t>通用再保</t>
  </si>
  <si>
    <t>宏利（國際）</t>
  </si>
  <si>
    <t>大都會人壽</t>
  </si>
  <si>
    <t>標準亞洲</t>
  </si>
  <si>
    <t>全美（百慕達）</t>
  </si>
  <si>
    <t>安達人壽保險有限公司</t>
  </si>
  <si>
    <t>安達人壽</t>
  </si>
  <si>
    <t>安盛金融有限公司</t>
  </si>
  <si>
    <t>安盛金融</t>
  </si>
  <si>
    <t>亞洲保險有限公司</t>
  </si>
  <si>
    <r>
      <t>安盛保險</t>
    </r>
    <r>
      <rPr>
        <b/>
        <sz val="8"/>
        <color indexed="8"/>
        <rFont val="Times New Roman"/>
        <family val="1"/>
      </rPr>
      <t>(</t>
    </r>
    <r>
      <rPr>
        <b/>
        <sz val="8"/>
        <color indexed="8"/>
        <rFont val="細明體"/>
        <family val="3"/>
      </rPr>
      <t>百慕達</t>
    </r>
    <r>
      <rPr>
        <b/>
        <sz val="8"/>
        <color indexed="8"/>
        <rFont val="Times New Roman"/>
        <family val="1"/>
      </rPr>
      <t>)</t>
    </r>
  </si>
  <si>
    <t>安盛保險(百慕達)有限公司</t>
  </si>
  <si>
    <t>SCOR Reinsurance Company (Asia) Limited</t>
  </si>
  <si>
    <t>SCOR Re</t>
  </si>
  <si>
    <t>法國再保險</t>
  </si>
  <si>
    <t>法國再保險(亞洲)有限公司</t>
  </si>
  <si>
    <t>Zürich Lebensversicherungs - Gesellschaft AG
     (Zurich Life Insurance Company Ltd)</t>
  </si>
  <si>
    <t>SCOR Re</t>
  </si>
  <si>
    <r>
      <t>有效直接業務</t>
    </r>
    <r>
      <rPr>
        <b/>
        <sz val="12"/>
        <rFont val="Times New Roman"/>
        <family val="1"/>
      </rPr>
      <t xml:space="preserve">
Direct Inforce Business</t>
    </r>
  </si>
  <si>
    <t>Canada Life Assurance</t>
  </si>
  <si>
    <t>友邦（香港）</t>
  </si>
  <si>
    <r>
      <t>C</t>
    </r>
    <r>
      <rPr>
        <b/>
        <sz val="8"/>
        <color indexed="8"/>
        <rFont val="Times New Roman"/>
        <family val="1"/>
      </rPr>
      <t>anada Life Assurance Company - The</t>
    </r>
  </si>
  <si>
    <t>Canada Life Assurance</t>
  </si>
  <si>
    <t>China Life Insurance (Overseas) Company Limited</t>
  </si>
  <si>
    <r>
      <t>全美</t>
    </r>
    <r>
      <rPr>
        <b/>
        <sz val="8"/>
        <color indexed="8"/>
        <rFont val="Times New Roman"/>
        <family val="1"/>
      </rPr>
      <t>(</t>
    </r>
    <r>
      <rPr>
        <b/>
        <sz val="8"/>
        <color indexed="8"/>
        <rFont val="細明體"/>
        <family val="3"/>
      </rPr>
      <t>百慕達</t>
    </r>
    <r>
      <rPr>
        <b/>
        <sz val="8"/>
        <color indexed="8"/>
        <rFont val="Times New Roman"/>
        <family val="1"/>
      </rPr>
      <t>)</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</si>
  <si>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</si>
  <si>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</si>
  <si>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</si>
  <si>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</si>
  <si>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</si>
  <si>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</si>
  <si>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</si>
  <si>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</si>
  <si>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</si>
  <si>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</si>
  <si>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</si>
  <si>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</si>
  <si>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</si>
  <si>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</si>
  <si>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</si>
  <si>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</si>
  <si>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</si>
  <si>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</si>
  <si>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</si>
  <si>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</si>
  <si>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</si>
  <si>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</si>
  <si>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</si>
  <si>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</si>
  <si>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</si>
  <si>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</si>
  <si>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</si>
  <si>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HKLQ1-1(a)
Form HKLQ1-1(a)</t>
    </r>
  </si>
  <si>
    <r>
      <t>貨幣</t>
    </r>
    <r>
      <rPr>
        <sz val="8"/>
        <rFont val="Times New Roman"/>
        <family val="1"/>
      </rPr>
      <t xml:space="preserve">
Currency</t>
    </r>
  </si>
  <si>
    <r>
      <t xml:space="preserve">總額 : </t>
    </r>
    <r>
      <rPr>
        <sz val="8"/>
        <rFont val="Times New Roman"/>
        <family val="1"/>
      </rPr>
      <t>(a) + (b) + (c) + (d)</t>
    </r>
    <r>
      <rPr>
        <sz val="8"/>
        <rFont val="新細明體"/>
        <family val="1"/>
      </rPr>
      <t xml:space="preserve">
</t>
    </r>
    <r>
      <rPr>
        <sz val="8"/>
        <rFont val="Times New Roman"/>
        <family val="1"/>
      </rPr>
      <t>Total : (a) + (b) + (c) + (d)</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</si>
  <si>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</si>
  <si>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</si>
  <si>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表格</t>
    </r>
    <r>
      <rPr>
        <b/>
        <sz val="9"/>
        <rFont val="Times New Roman"/>
        <family val="1"/>
      </rPr>
      <t xml:space="preserve"> HKLQ1-1(c)
Form HKLQ1-1(c)</t>
    </r>
  </si>
  <si>
    <r>
      <t>保費年期</t>
    </r>
    <r>
      <rPr>
        <sz val="8"/>
        <rFont val="Times New Roman"/>
        <family val="1"/>
      </rPr>
      <t xml:space="preserve">
Premium Term</t>
    </r>
  </si>
  <si>
    <r>
      <t xml:space="preserve">(a) </t>
    </r>
    <r>
      <rPr>
        <sz val="8"/>
        <rFont val="新細明體"/>
        <family val="1"/>
      </rPr>
      <t>此期間收入帳內的可收取的整付保費</t>
    </r>
    <r>
      <rPr>
        <sz val="8"/>
        <rFont val="Times New Roman"/>
        <family val="1"/>
      </rPr>
      <t xml:space="preserve">
(a) Single Premiums Receivable in Revenue Account in the Period</t>
    </r>
  </si>
  <si>
    <r>
      <t xml:space="preserve">(b) </t>
    </r>
    <r>
      <rPr>
        <sz val="8"/>
        <rFont val="新細明體"/>
        <family val="1"/>
      </rPr>
      <t>年度化保費</t>
    </r>
    <r>
      <rPr>
        <sz val="8"/>
        <rFont val="Times New Roman"/>
        <family val="1"/>
      </rPr>
      <t xml:space="preserve"> (&lt;5</t>
    </r>
    <r>
      <rPr>
        <sz val="8"/>
        <rFont val="新細明體"/>
        <family val="1"/>
      </rPr>
      <t>年</t>
    </r>
    <r>
      <rPr>
        <sz val="8"/>
        <rFont val="Times New Roman"/>
        <family val="1"/>
      </rPr>
      <t>)
(b) Annualized Premiums (&lt;5 years)</t>
    </r>
  </si>
  <si>
    <r>
      <t xml:space="preserve">(c) </t>
    </r>
    <r>
      <rPr>
        <sz val="8"/>
        <rFont val="新細明體"/>
        <family val="1"/>
      </rPr>
      <t>年度化保費</t>
    </r>
    <r>
      <rPr>
        <sz val="8"/>
        <rFont val="Times New Roman"/>
        <family val="1"/>
      </rPr>
      <t xml:space="preserve"> (5 &lt;10</t>
    </r>
    <r>
      <rPr>
        <sz val="8"/>
        <rFont val="新細明體"/>
        <family val="1"/>
      </rPr>
      <t>年</t>
    </r>
    <r>
      <rPr>
        <sz val="8"/>
        <rFont val="Times New Roman"/>
        <family val="1"/>
      </rPr>
      <t>)
(c) Annualized Premiums (5 &lt;10 years)</t>
    </r>
  </si>
  <si>
    <r>
      <t xml:space="preserve">(d) </t>
    </r>
    <r>
      <rPr>
        <sz val="8"/>
        <rFont val="新細明體"/>
        <family val="1"/>
      </rPr>
      <t>年度化保費</t>
    </r>
    <r>
      <rPr>
        <sz val="8"/>
        <rFont val="Times New Roman"/>
        <family val="1"/>
      </rPr>
      <t xml:space="preserve"> (10 &lt;25</t>
    </r>
    <r>
      <rPr>
        <sz val="8"/>
        <rFont val="新細明體"/>
        <family val="1"/>
      </rPr>
      <t>年</t>
    </r>
    <r>
      <rPr>
        <sz val="8"/>
        <rFont val="Times New Roman"/>
        <family val="1"/>
      </rPr>
      <t>)
(d) Annualized Premiums (10 &lt;25 years)</t>
    </r>
  </si>
  <si>
    <r>
      <t xml:space="preserve">(e) </t>
    </r>
    <r>
      <rPr>
        <sz val="8"/>
        <rFont val="新細明體"/>
        <family val="1"/>
      </rPr>
      <t>年度化保費</t>
    </r>
    <r>
      <rPr>
        <sz val="8"/>
        <rFont val="Times New Roman"/>
        <family val="1"/>
      </rPr>
      <t xml:space="preserve"> (25+</t>
    </r>
    <r>
      <rPr>
        <sz val="8"/>
        <rFont val="新細明體"/>
        <family val="1"/>
      </rPr>
      <t>年</t>
    </r>
    <r>
      <rPr>
        <sz val="8"/>
        <rFont val="Times New Roman"/>
        <family val="1"/>
      </rPr>
      <t>)
(e) Annualized Premiums (25+ years)</t>
    </r>
  </si>
  <si>
    <r>
      <t xml:space="preserve">註:
</t>
    </r>
    <r>
      <rPr>
        <i/>
        <sz val="8"/>
        <rFont val="Times New Roman"/>
        <family val="1"/>
      </rPr>
      <t>Note: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</si>
  <si>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</si>
  <si>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</si>
  <si>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</si>
  <si>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</si>
  <si>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</si>
  <si>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</si>
  <si>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</si>
  <si>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</si>
  <si>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貨幣</t>
    </r>
    <r>
      <rPr>
        <b/>
        <sz val="12"/>
        <rFont val="Times New Roman"/>
        <family val="1"/>
      </rPr>
      <t xml:space="preserve">
Currency</t>
    </r>
  </si>
  <si>
    <t>FWD Life Insurance Company (Bermuda) Limited</t>
  </si>
  <si>
    <t>富衛人壽保險(百慕達)有限公司</t>
  </si>
  <si>
    <t>FWD Life</t>
  </si>
  <si>
    <t>富衛人壽</t>
  </si>
  <si>
    <r>
      <t>香港長期保險業務的臨時統計數字</t>
    </r>
    <r>
      <rPr>
        <b/>
        <sz val="14"/>
        <rFont val="Times New Roman"/>
        <family val="1"/>
      </rPr>
      <t xml:space="preserve">
Provisional Statistics on Hong Kong Long Term Insurance Business</t>
    </r>
  </si>
  <si>
    <t>RL360 Insurance Company Limited</t>
  </si>
  <si>
    <t>RL360º</t>
  </si>
  <si>
    <t>Prudential Hong Kong Limited</t>
  </si>
  <si>
    <t>保誠保險</t>
  </si>
  <si>
    <t>Prudential (HK) Life</t>
  </si>
  <si>
    <t>保誠保險有限公司</t>
  </si>
  <si>
    <t>Prudential (HK) Life</t>
  </si>
  <si>
    <t>保誠保險</t>
  </si>
  <si>
    <t>Peak Reinsurance Company Limited</t>
  </si>
  <si>
    <t>鼎睿再保險有限公司</t>
  </si>
  <si>
    <t>Peak Re</t>
  </si>
  <si>
    <t>鼎睿</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</si>
  <si>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</si>
  <si>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HKLQ1-1(e)
Form HKLQ1-1(e)</t>
    </r>
  </si>
  <si>
    <r>
      <t>表格</t>
    </r>
    <r>
      <rPr>
        <b/>
        <sz val="9"/>
        <rFont val="Times New Roman"/>
        <family val="1"/>
      </rPr>
      <t xml:space="preserve"> HKLQ1-1(g)
Form HKLQ1-1(g)</t>
    </r>
  </si>
  <si>
    <r>
      <t xml:space="preserve">(a) </t>
    </r>
    <r>
      <rPr>
        <sz val="8"/>
        <rFont val="新細明體"/>
        <family val="1"/>
      </rPr>
      <t>整付保費</t>
    </r>
    <r>
      <rPr>
        <sz val="8"/>
        <rFont val="Times New Roman"/>
        <family val="1"/>
      </rPr>
      <t xml:space="preserve">
(a) Single Premiums</t>
    </r>
  </si>
  <si>
    <r>
      <t xml:space="preserve">(b) </t>
    </r>
    <r>
      <rPr>
        <sz val="8"/>
        <rFont val="新細明體"/>
        <family val="1"/>
      </rPr>
      <t>非整付保費</t>
    </r>
    <r>
      <rPr>
        <sz val="8"/>
        <rFont val="Times New Roman"/>
        <family val="1"/>
      </rPr>
      <t xml:space="preserve"> (&lt;5</t>
    </r>
    <r>
      <rPr>
        <sz val="8"/>
        <rFont val="新細明體"/>
        <family val="1"/>
      </rPr>
      <t>年</t>
    </r>
    <r>
      <rPr>
        <sz val="8"/>
        <rFont val="Times New Roman"/>
        <family val="1"/>
      </rPr>
      <t>)
(b) Non-single Premiums (&lt;5 years)</t>
    </r>
  </si>
  <si>
    <r>
      <t xml:space="preserve">(c) </t>
    </r>
    <r>
      <rPr>
        <sz val="8"/>
        <rFont val="新細明體"/>
        <family val="1"/>
      </rPr>
      <t>非整付保費</t>
    </r>
    <r>
      <rPr>
        <sz val="8"/>
        <rFont val="Times New Roman"/>
        <family val="1"/>
      </rPr>
      <t xml:space="preserve"> (5 &lt;10</t>
    </r>
    <r>
      <rPr>
        <sz val="8"/>
        <rFont val="新細明體"/>
        <family val="1"/>
      </rPr>
      <t>年</t>
    </r>
    <r>
      <rPr>
        <sz val="8"/>
        <rFont val="Times New Roman"/>
        <family val="1"/>
      </rPr>
      <t>)
(c) Non-single Premiums (5 &lt;10 years)</t>
    </r>
  </si>
  <si>
    <r>
      <t xml:space="preserve">(d) </t>
    </r>
    <r>
      <rPr>
        <sz val="8"/>
        <rFont val="新細明體"/>
        <family val="1"/>
      </rPr>
      <t>非整付保費</t>
    </r>
    <r>
      <rPr>
        <sz val="8"/>
        <rFont val="Times New Roman"/>
        <family val="1"/>
      </rPr>
      <t xml:space="preserve"> (10 &lt;25</t>
    </r>
    <r>
      <rPr>
        <sz val="8"/>
        <rFont val="新細明體"/>
        <family val="1"/>
      </rPr>
      <t>年</t>
    </r>
    <r>
      <rPr>
        <sz val="8"/>
        <rFont val="Times New Roman"/>
        <family val="1"/>
      </rPr>
      <t>)
(d) Non-single Premiums (10 &lt;25 years)</t>
    </r>
  </si>
  <si>
    <r>
      <t xml:space="preserve">(e) </t>
    </r>
    <r>
      <rPr>
        <sz val="8"/>
        <rFont val="新細明體"/>
        <family val="1"/>
      </rPr>
      <t>非整付保費</t>
    </r>
    <r>
      <rPr>
        <sz val="8"/>
        <rFont val="Times New Roman"/>
        <family val="1"/>
      </rPr>
      <t xml:space="preserve"> (25+</t>
    </r>
    <r>
      <rPr>
        <sz val="8"/>
        <rFont val="新細明體"/>
        <family val="1"/>
      </rPr>
      <t>年</t>
    </r>
    <r>
      <rPr>
        <sz val="8"/>
        <rFont val="Times New Roman"/>
        <family val="1"/>
      </rPr>
      <t>)
(e) Non-single Premiums (25+ years)</t>
    </r>
  </si>
  <si>
    <r>
      <t>非整付保費總額</t>
    </r>
    <r>
      <rPr>
        <sz val="8"/>
        <rFont val="Times New Roman"/>
        <family val="1"/>
      </rPr>
      <t xml:space="preserve"> </t>
    </r>
    <r>
      <rPr>
        <sz val="8"/>
        <rFont val="新細明體"/>
        <family val="1"/>
      </rPr>
      <t xml:space="preserve">:
</t>
    </r>
    <r>
      <rPr>
        <sz val="8"/>
        <rFont val="Times New Roman"/>
        <family val="1"/>
      </rPr>
      <t>(b) + (c) + (d) + (e)
Total of Non-single Premiums : (b) + (c) + (d) + (e)</t>
    </r>
  </si>
  <si>
    <r>
      <t>表格</t>
    </r>
    <r>
      <rPr>
        <b/>
        <sz val="9"/>
        <rFont val="Times New Roman"/>
        <family val="1"/>
      </rPr>
      <t xml:space="preserve"> HKLQ1-1(h)
Form HKLQ1-1(h)</t>
    </r>
  </si>
  <si>
    <r>
      <t>整付保費</t>
    </r>
    <r>
      <rPr>
        <b/>
        <sz val="12"/>
        <rFont val="Times New Roman"/>
        <family val="1"/>
      </rPr>
      <t xml:space="preserve">
Single</t>
    </r>
  </si>
  <si>
    <r>
      <t>非整付保費</t>
    </r>
    <r>
      <rPr>
        <b/>
        <sz val="12"/>
        <rFont val="Times New Roman"/>
        <family val="1"/>
      </rPr>
      <t xml:space="preserve">
</t>
    </r>
    <r>
      <rPr>
        <b/>
        <sz val="12"/>
        <rFont val="新細明體"/>
        <family val="1"/>
      </rPr>
      <t>Non-s</t>
    </r>
    <r>
      <rPr>
        <b/>
        <sz val="12"/>
        <rFont val="Times New Roman"/>
        <family val="1"/>
      </rPr>
      <t>ingle</t>
    </r>
  </si>
  <si>
    <t>(&lt;5 years)</t>
  </si>
  <si>
    <t>(5 &lt;10 years)</t>
  </si>
  <si>
    <t>(10 &lt;25 years)</t>
  </si>
  <si>
    <t>(25+ years)</t>
  </si>
  <si>
    <t>(b) + (c) + (d) + (e)</t>
  </si>
  <si>
    <t>(b)  Non-single</t>
  </si>
  <si>
    <r>
      <t xml:space="preserve">(a)  </t>
    </r>
    <r>
      <rPr>
        <b/>
        <sz val="12"/>
        <rFont val="新細明體"/>
        <family val="1"/>
      </rPr>
      <t>整付保費</t>
    </r>
    <r>
      <rPr>
        <b/>
        <sz val="12"/>
        <rFont val="Times New Roman"/>
        <family val="1"/>
      </rPr>
      <t xml:space="preserve">
</t>
    </r>
  </si>
  <si>
    <t>(c)  Non-single</t>
  </si>
  <si>
    <t>(d)  Non-single</t>
  </si>
  <si>
    <t>(e)  Non-single</t>
  </si>
  <si>
    <t>(f) Total of Non-single</t>
  </si>
  <si>
    <r>
      <t xml:space="preserve">(b)  </t>
    </r>
    <r>
      <rPr>
        <b/>
        <sz val="12"/>
        <rFont val="新細明體"/>
        <family val="1"/>
      </rPr>
      <t xml:space="preserve">非整付保費
</t>
    </r>
    <r>
      <rPr>
        <b/>
        <sz val="12"/>
        <rFont val="Times New Roman"/>
        <family val="1"/>
      </rPr>
      <t>(&lt;5</t>
    </r>
    <r>
      <rPr>
        <b/>
        <sz val="12"/>
        <rFont val="新細明體"/>
        <family val="1"/>
      </rPr>
      <t xml:space="preserve"> 年</t>
    </r>
    <r>
      <rPr>
        <b/>
        <sz val="12"/>
        <rFont val="Times New Roman"/>
        <family val="1"/>
      </rPr>
      <t>)</t>
    </r>
  </si>
  <si>
    <r>
      <t xml:space="preserve">(c)  </t>
    </r>
    <r>
      <rPr>
        <b/>
        <sz val="12"/>
        <rFont val="新細明體"/>
        <family val="1"/>
      </rPr>
      <t xml:space="preserve">非整付保費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</si>
  <si>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非整付保費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</si>
  <si>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非整付保費
</t>
    </r>
    <r>
      <rPr>
        <b/>
        <sz val="12"/>
        <rFont val="Times New Roman"/>
        <family val="1"/>
      </rPr>
      <t>(25+</t>
    </r>
    <r>
      <rPr>
        <b/>
        <sz val="12"/>
        <rFont val="新細明體"/>
        <family val="1"/>
      </rPr>
      <t xml:space="preserve"> 年</t>
    </r>
    <r>
      <rPr>
        <b/>
        <sz val="12"/>
        <rFont val="Times New Roman"/>
        <family val="1"/>
      </rPr>
      <t>)</t>
    </r>
  </si>
  <si>
    <r>
      <t xml:space="preserve">(f) </t>
    </r>
    <r>
      <rPr>
        <b/>
        <sz val="12"/>
        <rFont val="新細明體"/>
        <family val="1"/>
      </rPr>
      <t xml:space="preserve"> 非整付保費總額
</t>
    </r>
    <r>
      <rPr>
        <b/>
        <sz val="12"/>
        <rFont val="Times New Roman"/>
        <family val="1"/>
      </rPr>
      <t>(b) + (c) + (d) + (e)</t>
    </r>
  </si>
  <si>
    <t>鼎睿</t>
  </si>
  <si>
    <t>Peak Re</t>
  </si>
  <si>
    <t>FWD Life</t>
  </si>
  <si>
    <t>富衛人壽</t>
  </si>
  <si>
    <t>安盛保險（百慕達）</t>
  </si>
  <si>
    <t>安盛金融</t>
  </si>
  <si>
    <t>TPLHK</t>
  </si>
  <si>
    <t>太壽香港</t>
  </si>
  <si>
    <t>Market Total</t>
  </si>
  <si>
    <t>市場總額</t>
  </si>
  <si>
    <t>China Taiping Life Insurance (Hong Kong) Company Limited</t>
  </si>
  <si>
    <r>
      <t>中國太平人壽保險</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有限公司</t>
    </r>
  </si>
  <si>
    <t>SCOTTISH WIDOWS LIMITED</t>
  </si>
  <si>
    <t>SCOTTISH WIDOWS LIMITED</t>
  </si>
  <si>
    <t>Chubb Life Insurance Company Ltd.</t>
  </si>
  <si>
    <t>Chubb Life</t>
  </si>
  <si>
    <t>Chubb Life</t>
  </si>
  <si>
    <t>RL360 Services</t>
  </si>
  <si>
    <t>RL360 Services</t>
  </si>
  <si>
    <t>FTLife</t>
  </si>
  <si>
    <t>Fubon Life Hong Kong</t>
  </si>
  <si>
    <t>香港富邦人壽</t>
  </si>
  <si>
    <t>SJPI(HK)L</t>
  </si>
  <si>
    <r>
      <rPr>
        <b/>
        <sz val="14"/>
        <rFont val="Times New Roman"/>
        <family val="1"/>
      </rPr>
      <t>A</t>
    </r>
    <r>
      <rPr>
        <b/>
        <sz val="8"/>
        <rFont val="Times New Roman"/>
        <family val="1"/>
      </rPr>
      <t>IA Company Limited</t>
    </r>
  </si>
  <si>
    <t xml:space="preserve">FTLife Insurance Company Limited </t>
  </si>
  <si>
    <r>
      <t>富通保險</t>
    </r>
    <r>
      <rPr>
        <b/>
        <sz val="8"/>
        <color indexed="8"/>
        <rFont val="細明體"/>
        <family val="3"/>
      </rPr>
      <t>有限公司</t>
    </r>
  </si>
  <si>
    <t>FTLife</t>
  </si>
  <si>
    <t>Fubon Life Insurance (Hong Kong) Company Limited</t>
  </si>
  <si>
    <t>富邦人壽保險(香港)有限公司</t>
  </si>
  <si>
    <t>ST. JAMES'S PLACE INTERNATIONAL (HONG KONG) LIMITED</t>
  </si>
  <si>
    <t>Generali Life (Hong Kong) Limited</t>
  </si>
  <si>
    <t>忠意人壽(香港)有限公司</t>
  </si>
  <si>
    <t>忠意人壽</t>
  </si>
  <si>
    <t>Generali</t>
  </si>
  <si>
    <t>忠意保險</t>
  </si>
  <si>
    <t>BOC LIFE</t>
  </si>
  <si>
    <t>中銀人壽</t>
  </si>
  <si>
    <t>英國友誠國際</t>
  </si>
  <si>
    <t>Generali Life (HK)</t>
  </si>
  <si>
    <t>Generali</t>
  </si>
  <si>
    <t>RL360 LIFE INSURANCE COMPANY LIMITED</t>
  </si>
  <si>
    <t>A</t>
  </si>
  <si>
    <r>
      <t>表格</t>
    </r>
    <r>
      <rPr>
        <b/>
        <sz val="9"/>
        <rFont val="Times New Roman"/>
        <family val="1"/>
      </rPr>
      <t xml:space="preserve"> HKLQ1-1(b)
Form HKLQ1-1(b)</t>
    </r>
  </si>
  <si>
    <r>
      <t>在岸</t>
    </r>
    <r>
      <rPr>
        <sz val="8"/>
        <rFont val="Times New Roman"/>
        <family val="1"/>
      </rPr>
      <t xml:space="preserve"> / </t>
    </r>
    <r>
      <rPr>
        <sz val="8"/>
        <rFont val="新細明體"/>
        <family val="1"/>
      </rPr>
      <t>離岸</t>
    </r>
    <r>
      <rPr>
        <sz val="8"/>
        <rFont val="Times New Roman"/>
        <family val="1"/>
      </rPr>
      <t xml:space="preserve">
Onshore / Offshore</t>
    </r>
  </si>
  <si>
    <r>
      <t xml:space="preserve">(a) </t>
    </r>
    <r>
      <rPr>
        <sz val="8"/>
        <rFont val="新細明體"/>
        <family val="1"/>
      </rPr>
      <t>在岸</t>
    </r>
    <r>
      <rPr>
        <sz val="8"/>
        <rFont val="Times New Roman"/>
        <family val="1"/>
      </rPr>
      <t xml:space="preserve">
(a) Onshore</t>
    </r>
  </si>
  <si>
    <r>
      <t xml:space="preserve">(b) </t>
    </r>
    <r>
      <rPr>
        <sz val="8"/>
        <rFont val="新細明體"/>
        <family val="1"/>
      </rPr>
      <t>離岸</t>
    </r>
    <r>
      <rPr>
        <sz val="8"/>
        <rFont val="Times New Roman"/>
        <family val="1"/>
      </rPr>
      <t xml:space="preserve">
(b) Offshore</t>
    </r>
  </si>
  <si>
    <r>
      <t xml:space="preserve">總額 : </t>
    </r>
    <r>
      <rPr>
        <sz val="8"/>
        <rFont val="Times New Roman"/>
        <family val="1"/>
      </rPr>
      <t>(a) + (b)</t>
    </r>
    <r>
      <rPr>
        <sz val="8"/>
        <rFont val="新細明體"/>
        <family val="1"/>
      </rPr>
      <t xml:space="preserve">
</t>
    </r>
    <r>
      <rPr>
        <sz val="8"/>
        <rFont val="Times New Roman"/>
        <family val="1"/>
      </rPr>
      <t>Total : (a) + (b)</t>
    </r>
  </si>
  <si>
    <r>
      <t xml:space="preserve">註:
</t>
    </r>
    <r>
      <rPr>
        <i/>
        <sz val="8"/>
        <rFont val="Times New Roman"/>
        <family val="1"/>
      </rPr>
      <t>Notes:</t>
    </r>
  </si>
  <si>
    <r>
      <t xml:space="preserve">在岸 / 離岸的定義
</t>
    </r>
    <r>
      <rPr>
        <b/>
        <u val="single"/>
        <sz val="8"/>
        <rFont val="Times New Roman"/>
        <family val="1"/>
      </rPr>
      <t>Definition of Onshore/Offshore</t>
    </r>
  </si>
  <si>
    <r>
      <t xml:space="preserve">在岸
</t>
    </r>
    <r>
      <rPr>
        <b/>
        <sz val="8"/>
        <rFont val="Times New Roman"/>
        <family val="1"/>
      </rPr>
      <t>Onshore</t>
    </r>
  </si>
  <si>
    <r>
      <t xml:space="preserve">在岸指持有香港身份證的保單持有人的保單。
</t>
    </r>
    <r>
      <rPr>
        <sz val="8"/>
        <rFont val="Times New Roman"/>
        <family val="1"/>
      </rPr>
      <t>Onshore is any policy where the policy holder has a Hong Kong identity card.</t>
    </r>
  </si>
  <si>
    <r>
      <t xml:space="preserve">離岸
</t>
    </r>
    <r>
      <rPr>
        <b/>
        <sz val="8"/>
        <rFont val="Times New Roman"/>
        <family val="1"/>
      </rPr>
      <t>Offshore</t>
    </r>
  </si>
  <si>
    <r>
      <t xml:space="preserve">離岸指非持有或沒有披露香港身份證號碼的保單持有人的保單。
</t>
    </r>
    <r>
      <rPr>
        <sz val="8"/>
        <rFont val="Times New Roman"/>
        <family val="1"/>
      </rPr>
      <t>Offshore is any policy where the policy holder does not have or disclose a Hong Kong identity card number.</t>
    </r>
  </si>
  <si>
    <r>
      <t>表格</t>
    </r>
    <r>
      <rPr>
        <b/>
        <sz val="9"/>
        <rFont val="Times New Roman"/>
        <family val="1"/>
      </rPr>
      <t xml:space="preserve"> HKLQ1-1(f)
Form HKLQ1-1(f)</t>
    </r>
  </si>
  <si>
    <r>
      <t>在岸</t>
    </r>
    <r>
      <rPr>
        <b/>
        <sz val="12"/>
        <rFont val="Times New Roman"/>
        <family val="1"/>
      </rPr>
      <t xml:space="preserve"> / </t>
    </r>
    <r>
      <rPr>
        <b/>
        <sz val="12"/>
        <rFont val="新細明體"/>
        <family val="1"/>
      </rPr>
      <t>離岸</t>
    </r>
    <r>
      <rPr>
        <b/>
        <sz val="12"/>
        <rFont val="Times New Roman"/>
        <family val="1"/>
      </rPr>
      <t xml:space="preserve">
Onshore / Offshore</t>
    </r>
  </si>
  <si>
    <r>
      <t xml:space="preserve">(a)  </t>
    </r>
    <r>
      <rPr>
        <b/>
        <sz val="12"/>
        <rFont val="新細明體"/>
        <family val="1"/>
      </rPr>
      <t>在岸</t>
    </r>
    <r>
      <rPr>
        <b/>
        <sz val="12"/>
        <rFont val="Times New Roman"/>
        <family val="1"/>
      </rPr>
      <t xml:space="preserve">
(a)  Onshore</t>
    </r>
  </si>
  <si>
    <r>
      <t xml:space="preserve">(b)  </t>
    </r>
    <r>
      <rPr>
        <b/>
        <sz val="12"/>
        <rFont val="新細明體"/>
        <family val="1"/>
      </rPr>
      <t>離岸</t>
    </r>
    <r>
      <rPr>
        <b/>
        <sz val="12"/>
        <rFont val="細明體"/>
        <family val="3"/>
      </rPr>
      <t xml:space="preserve">
</t>
    </r>
    <r>
      <rPr>
        <b/>
        <sz val="12"/>
        <rFont val="Times New Roman"/>
        <family val="1"/>
      </rPr>
      <t>(b)  Offshore</t>
    </r>
  </si>
  <si>
    <r>
      <t xml:space="preserve">(c)  </t>
    </r>
    <r>
      <rPr>
        <b/>
        <sz val="12"/>
        <rFont val="新細明體"/>
        <family val="1"/>
      </rPr>
      <t>總額</t>
    </r>
    <r>
      <rPr>
        <b/>
        <sz val="12"/>
        <rFont val="Times New Roman"/>
        <family val="1"/>
      </rPr>
      <t xml:space="preserve"> (a) + (b)</t>
    </r>
    <r>
      <rPr>
        <b/>
        <sz val="12"/>
        <rFont val="細明體"/>
        <family val="3"/>
      </rPr>
      <t xml:space="preserve">
</t>
    </r>
    <r>
      <rPr>
        <b/>
        <sz val="12"/>
        <rFont val="Times New Roman"/>
        <family val="1"/>
      </rPr>
      <t>(c)  Total (a) + (b)</t>
    </r>
  </si>
  <si>
    <r>
      <t xml:space="preserve">註:
</t>
    </r>
    <r>
      <rPr>
        <i/>
        <sz val="10"/>
        <rFont val="Times New Roman"/>
        <family val="1"/>
      </rPr>
      <t>Notes:</t>
    </r>
  </si>
  <si>
    <r>
      <t xml:space="preserve">在岸 / 離岸的定義
</t>
    </r>
    <r>
      <rPr>
        <b/>
        <u val="single"/>
        <sz val="10"/>
        <rFont val="Times New Roman"/>
        <family val="1"/>
      </rPr>
      <t>Definition of Onshore/Offshore</t>
    </r>
  </si>
  <si>
    <r>
      <t xml:space="preserve">在岸
</t>
    </r>
    <r>
      <rPr>
        <b/>
        <sz val="10"/>
        <rFont val="Times New Roman"/>
        <family val="1"/>
      </rPr>
      <t>Onshore</t>
    </r>
  </si>
  <si>
    <r>
      <t xml:space="preserve">在岸指持有香港身份證的保單持有人的保單。
</t>
    </r>
    <r>
      <rPr>
        <sz val="10"/>
        <rFont val="Times New Roman"/>
        <family val="1"/>
      </rPr>
      <t>Onshore is any policy where the policy holder has a Hong Kong identity card.</t>
    </r>
  </si>
  <si>
    <r>
      <t xml:space="preserve">離岸
</t>
    </r>
    <r>
      <rPr>
        <b/>
        <sz val="10"/>
        <rFont val="Times New Roman"/>
        <family val="1"/>
      </rPr>
      <t>Offshore</t>
    </r>
  </si>
  <si>
    <r>
      <t xml:space="preserve">離岸指非持有或沒有披露香港身份證號碼的保單持有人的保單。
</t>
    </r>
    <r>
      <rPr>
        <sz val="10"/>
        <rFont val="Times New Roman"/>
        <family val="1"/>
      </rPr>
      <t>Offshore is any policy where the policy holder does not have or disclose a Hong Kong identity card number.</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</si>
  <si>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</si>
  <si>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</si>
  <si>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</si>
  <si>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</si>
  <si>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</si>
  <si>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</si>
  <si>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</si>
  <si>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</si>
  <si>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</si>
  <si>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</si>
  <si>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</si>
  <si>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</si>
  <si>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</si>
  <si>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</si>
  <si>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</si>
  <si>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</si>
  <si>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</si>
  <si>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r>
      <t xml:space="preserve">千港元
</t>
    </r>
    <r>
      <rPr>
        <sz val="8"/>
        <rFont val="Times New Roman"/>
        <family val="1"/>
      </rPr>
      <t>HK$'000</t>
    </r>
  </si>
  <si>
    <r>
      <t>人壽及年金</t>
    </r>
    <r>
      <rPr>
        <sz val="8"/>
        <rFont val="Times New Roman"/>
        <family val="1"/>
      </rPr>
      <t xml:space="preserve">
Life and annuity</t>
    </r>
  </si>
  <si>
    <r>
      <rPr>
        <sz val="8"/>
        <rFont val="細明體"/>
        <family val="3"/>
      </rPr>
      <t xml:space="preserve">基本計劃
</t>
    </r>
    <r>
      <rPr>
        <u val="single"/>
        <sz val="8"/>
        <rFont val="Times New Roman"/>
        <family val="1"/>
      </rPr>
      <t>Base Plan:</t>
    </r>
    <r>
      <rPr>
        <sz val="8"/>
        <rFont val="Times New Roman"/>
        <family val="1"/>
      </rPr>
      <t xml:space="preserve">
(1) </t>
    </r>
    <r>
      <rPr>
        <sz val="8"/>
        <rFont val="細明體"/>
        <family val="3"/>
      </rPr>
      <t>終身壽險</t>
    </r>
    <r>
      <rPr>
        <sz val="8"/>
        <rFont val="Times New Roman"/>
        <family val="1"/>
      </rPr>
      <t xml:space="preserve">
     Whole Life</t>
    </r>
  </si>
  <si>
    <r>
      <t xml:space="preserve">(2) </t>
    </r>
    <r>
      <rPr>
        <sz val="8"/>
        <rFont val="細明體"/>
        <family val="3"/>
      </rPr>
      <t xml:space="preserve">儲蓄壽險
</t>
    </r>
    <r>
      <rPr>
        <sz val="8"/>
        <rFont val="Times New Roman"/>
        <family val="1"/>
      </rPr>
      <t xml:space="preserve">      Endowment</t>
    </r>
  </si>
  <si>
    <r>
      <t xml:space="preserve">(3) </t>
    </r>
    <r>
      <rPr>
        <sz val="8"/>
        <rFont val="細明體"/>
        <family val="3"/>
      </rPr>
      <t xml:space="preserve">萬用壽險
</t>
    </r>
    <r>
      <rPr>
        <sz val="8"/>
        <rFont val="Times New Roman"/>
        <family val="1"/>
      </rPr>
      <t xml:space="preserve">      Universal Life</t>
    </r>
  </si>
  <si>
    <r>
      <t xml:space="preserve">(4) </t>
    </r>
    <r>
      <rPr>
        <sz val="8"/>
        <rFont val="細明體"/>
        <family val="3"/>
      </rPr>
      <t xml:space="preserve">定期壽險
</t>
    </r>
    <r>
      <rPr>
        <sz val="8"/>
        <rFont val="Times New Roman"/>
        <family val="1"/>
      </rPr>
      <t xml:space="preserve">      Term Life</t>
    </r>
  </si>
  <si>
    <r>
      <t xml:space="preserve">(5) </t>
    </r>
    <r>
      <rPr>
        <sz val="8"/>
        <rFont val="細明體"/>
        <family val="3"/>
      </rPr>
      <t xml:space="preserve">醫療
</t>
    </r>
    <r>
      <rPr>
        <sz val="8"/>
        <rFont val="Times New Roman"/>
        <family val="1"/>
      </rPr>
      <t xml:space="preserve">      Medical</t>
    </r>
  </si>
  <si>
    <r>
      <t xml:space="preserve">(6) </t>
    </r>
    <r>
      <rPr>
        <sz val="8"/>
        <rFont val="細明體"/>
        <family val="3"/>
      </rPr>
      <t xml:space="preserve">危疾
</t>
    </r>
    <r>
      <rPr>
        <sz val="8"/>
        <rFont val="Times New Roman"/>
        <family val="1"/>
      </rPr>
      <t xml:space="preserve">      Critical Illness</t>
    </r>
  </si>
  <si>
    <r>
      <t xml:space="preserve">(7) </t>
    </r>
    <r>
      <rPr>
        <sz val="8"/>
        <rFont val="細明體"/>
        <family val="3"/>
      </rPr>
      <t xml:space="preserve">年金
</t>
    </r>
    <r>
      <rPr>
        <sz val="8"/>
        <rFont val="Times New Roman"/>
        <family val="1"/>
      </rPr>
      <t xml:space="preserve">      Annuities</t>
    </r>
  </si>
  <si>
    <r>
      <t xml:space="preserve">(8) </t>
    </r>
    <r>
      <rPr>
        <sz val="8"/>
        <rFont val="細明體"/>
        <family val="3"/>
      </rPr>
      <t xml:space="preserve">其他
   </t>
    </r>
    <r>
      <rPr>
        <sz val="8"/>
        <rFont val="Times New Roman"/>
        <family val="1"/>
      </rPr>
      <t>Others</t>
    </r>
  </si>
  <si>
    <r>
      <rPr>
        <sz val="8"/>
        <rFont val="細明體"/>
        <family val="3"/>
      </rPr>
      <t>附加合約</t>
    </r>
    <r>
      <rPr>
        <sz val="8"/>
        <rFont val="Times New Roman"/>
        <family val="1"/>
      </rPr>
      <t xml:space="preserve">:
</t>
    </r>
    <r>
      <rPr>
        <u val="single"/>
        <sz val="8"/>
        <rFont val="Times New Roman"/>
        <family val="1"/>
      </rPr>
      <t>Supplementary Contracts:</t>
    </r>
    <r>
      <rPr>
        <sz val="8"/>
        <rFont val="Times New Roman"/>
        <family val="1"/>
      </rPr>
      <t xml:space="preserve">
</t>
    </r>
    <r>
      <rPr>
        <sz val="8"/>
        <rFont val="細明體"/>
        <family val="3"/>
      </rPr>
      <t>意外及疾病</t>
    </r>
    <r>
      <rPr>
        <sz val="8"/>
        <rFont val="Times New Roman"/>
        <family val="1"/>
      </rPr>
      <t xml:space="preserve"> (</t>
    </r>
    <r>
      <rPr>
        <sz val="8"/>
        <rFont val="細明體"/>
        <family val="3"/>
      </rPr>
      <t>醫療</t>
    </r>
    <r>
      <rPr>
        <sz val="8"/>
        <rFont val="Times New Roman"/>
        <family val="1"/>
      </rPr>
      <t>)
Accident &amp; Sickness (Medical)</t>
    </r>
  </si>
  <si>
    <r>
      <rPr>
        <sz val="8"/>
        <rFont val="細明體"/>
        <family val="3"/>
      </rPr>
      <t>意外及疾病</t>
    </r>
    <r>
      <rPr>
        <sz val="8"/>
        <rFont val="Times New Roman"/>
        <family val="1"/>
      </rPr>
      <t xml:space="preserve"> (</t>
    </r>
    <r>
      <rPr>
        <sz val="8"/>
        <rFont val="細明體"/>
        <family val="3"/>
      </rPr>
      <t>非醫療</t>
    </r>
    <r>
      <rPr>
        <sz val="8"/>
        <rFont val="Times New Roman"/>
        <family val="1"/>
      </rPr>
      <t>)
Accident &amp; Sickness (Non-medical)</t>
    </r>
  </si>
  <si>
    <r>
      <rPr>
        <sz val="8"/>
        <rFont val="細明體"/>
        <family val="3"/>
      </rPr>
      <t xml:space="preserve">非意外及疾病
</t>
    </r>
    <r>
      <rPr>
        <sz val="8"/>
        <rFont val="Times New Roman"/>
        <family val="1"/>
      </rPr>
      <t>Other than Accident &amp; Sickness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</si>
  <si>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</si>
  <si>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</si>
  <si>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</si>
  <si>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</si>
  <si>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</si>
  <si>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</si>
  <si>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</si>
  <si>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</si>
  <si>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</si>
  <si>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</si>
  <si>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</si>
  <si>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</si>
  <si>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rPr>
        <b/>
        <sz val="14"/>
        <color indexed="8"/>
        <rFont val="Times New Roman"/>
        <family val="1"/>
      </rPr>
      <t>D</t>
    </r>
    <r>
      <rPr>
        <b/>
        <sz val="8"/>
        <color indexed="8"/>
        <rFont val="Times New Roman"/>
        <family val="1"/>
      </rPr>
      <t>esjardins Sécurité Financière, Compagnie d'Assurance Vie
     (Desjardins Financial Security Life Assurance Company)</t>
    </r>
  </si>
  <si>
    <t xml:space="preserve">Taiping Reinsurance Company Limited </t>
  </si>
  <si>
    <r>
      <rPr>
        <b/>
        <sz val="14"/>
        <color indexed="8"/>
        <rFont val="Times New Roman"/>
        <family val="1"/>
      </rPr>
      <t>T</t>
    </r>
    <r>
      <rPr>
        <b/>
        <sz val="8"/>
        <color indexed="8"/>
        <rFont val="Times New Roman"/>
        <family val="1"/>
      </rPr>
      <t>ahoe Life Insurance Company Limited</t>
    </r>
  </si>
  <si>
    <t>泰禾人壽保險有限公司</t>
  </si>
  <si>
    <t>TLIC</t>
  </si>
  <si>
    <t>泰禾人壽</t>
  </si>
  <si>
    <t>Checking for sum</t>
  </si>
  <si>
    <t>checking for HKLQ1-1</t>
  </si>
  <si>
    <t>HKMC Annuity Limited</t>
  </si>
  <si>
    <t>香港年金有限公司</t>
  </si>
  <si>
    <t>香港年金公司</t>
  </si>
  <si>
    <t>HKMC Annuity</t>
  </si>
  <si>
    <t>RL360°</t>
  </si>
  <si>
    <t>Bowtie Life Insurance Company Limited</t>
  </si>
  <si>
    <t>保泰人壽保險有限公司</t>
  </si>
  <si>
    <t>Bowtie Life</t>
  </si>
  <si>
    <t>保泰人壽</t>
  </si>
  <si>
    <t>萬通保險國際有限公司</t>
  </si>
  <si>
    <r>
      <rPr>
        <b/>
        <sz val="14"/>
        <color indexed="8"/>
        <rFont val="Times New Roman"/>
        <family val="1"/>
      </rPr>
      <t>Y</t>
    </r>
    <r>
      <rPr>
        <b/>
        <sz val="8"/>
        <color indexed="8"/>
        <rFont val="Times New Roman"/>
        <family val="1"/>
      </rPr>
      <t>F Life Insurance International Limited</t>
    </r>
  </si>
  <si>
    <t>萬通保險</t>
  </si>
  <si>
    <t>YF LIFE</t>
  </si>
  <si>
    <t>Utmost Worldwide</t>
  </si>
  <si>
    <r>
      <rPr>
        <b/>
        <sz val="14"/>
        <color indexed="8"/>
        <rFont val="Times New Roman"/>
        <family val="1"/>
      </rPr>
      <t>U</t>
    </r>
    <r>
      <rPr>
        <b/>
        <sz val="8"/>
        <color indexed="8"/>
        <rFont val="Times New Roman"/>
        <family val="1"/>
      </rPr>
      <t>tmost Worldwide Limited</t>
    </r>
  </si>
  <si>
    <t>Well Link Life</t>
  </si>
  <si>
    <t>立橋人壽</t>
  </si>
  <si>
    <r>
      <rPr>
        <b/>
        <sz val="14"/>
        <color indexed="8"/>
        <rFont val="Times New Roman"/>
        <family val="1"/>
      </rPr>
      <t>W</t>
    </r>
    <r>
      <rPr>
        <b/>
        <sz val="8"/>
        <color indexed="8"/>
        <rFont val="Times New Roman"/>
        <family val="1"/>
      </rPr>
      <t>ell Link Life Insurance Company Limited</t>
    </r>
  </si>
  <si>
    <t>立橋人壽保險有限公司</t>
  </si>
  <si>
    <t>Swiss Re Asia Pte. Ltd.</t>
  </si>
  <si>
    <t>Swiss Re (Asia)</t>
  </si>
  <si>
    <t>瑞士再保險 (亞洲)</t>
  </si>
  <si>
    <t>PartnerRe Europe</t>
  </si>
  <si>
    <t>Partner Reinsurance Europe SE</t>
  </si>
  <si>
    <t>China Re HK</t>
  </si>
  <si>
    <t>中再香港</t>
  </si>
  <si>
    <t>China Reinsurance (Hong Kong) Company Limited</t>
  </si>
  <si>
    <t>中國再保險(香港)股份有限公司</t>
  </si>
  <si>
    <t>Zurich Life Insurance (Hong Kong)</t>
  </si>
  <si>
    <t>Zurich Life Insurance (Hong Kong) Limited</t>
  </si>
  <si>
    <r>
      <t>O</t>
    </r>
    <r>
      <rPr>
        <b/>
        <sz val="8"/>
        <color indexed="8"/>
        <rFont val="Times New Roman"/>
        <family val="1"/>
      </rPr>
      <t>ld Mutual Life Assurance Company (South Africa) Limited</t>
    </r>
  </si>
  <si>
    <r>
      <t>Q</t>
    </r>
    <r>
      <rPr>
        <b/>
        <sz val="8"/>
        <color indexed="8"/>
        <rFont val="Times New Roman"/>
        <family val="1"/>
      </rPr>
      <t>uilter International Isle of Man Limited</t>
    </r>
  </si>
  <si>
    <t>Quilter International</t>
  </si>
  <si>
    <t>Blue</t>
  </si>
  <si>
    <t>微藍</t>
  </si>
  <si>
    <t>Blue Insurance Limited</t>
  </si>
  <si>
    <t xml:space="preserve">Blue </t>
  </si>
  <si>
    <t>微藍保險有限公司</t>
  </si>
  <si>
    <t>ZA Insure</t>
  </si>
  <si>
    <t>眾安人壽</t>
  </si>
  <si>
    <t>眾安人壽有限公司</t>
  </si>
  <si>
    <r>
      <rPr>
        <b/>
        <sz val="14"/>
        <rFont val="Times New Roman"/>
        <family val="1"/>
      </rPr>
      <t>Z</t>
    </r>
    <r>
      <rPr>
        <b/>
        <sz val="8"/>
        <rFont val="Times New Roman"/>
        <family val="1"/>
      </rPr>
      <t>A Life Limited</t>
    </r>
  </si>
  <si>
    <t>Zurich International Life Limited</t>
  </si>
  <si>
    <t>Zurich Assurance Ltd</t>
  </si>
  <si>
    <t>二零二零年一月至六月
January to June 2020</t>
  </si>
  <si>
    <t>蘇黎世人壽保險(香港)有限公司</t>
  </si>
  <si>
    <t>蘇黎世保險（香港 ）</t>
  </si>
  <si>
    <t>-</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</si>
</sst>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quot;US$&quot;#,##0_);\(&quot;US$&quot;#,##0\)"/>
    <numFmt numFmtId="171" formatCode="&quot;US$&quot;#,##0_);[Red]\(&quot;US$&quot;#,##0\)"/>
    <numFmt numFmtId="172" formatCode="&quot;US$&quot;#,##0.00_);\(&quot;US$&quot;#,##0.00\)"/>
    <numFmt numFmtId="173" formatCode="&quot;US$&quot;#,##0.00_);[Red]\(&quot;US$&quot;#,##0.00\)"/>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_-* #,##0_-;\-* #,##0_-;_-* &quot;-&quot;??_-;_-@_-"/>
    <numFmt numFmtId="183" formatCode="_-* #,##0.000_-;\-* #,##0.000_-;_-* &quot;-&quot;??_-;_-@_-"/>
    <numFmt numFmtId="184" formatCode="_-* #,##0.0_-;\-* #,##0.0_-;_-* &quot;-&quot;??_-;_-@_-"/>
    <numFmt numFmtId="185" formatCode="&quot;Yes&quot;;&quot;Yes&quot;;&quot;No&quot;"/>
    <numFmt numFmtId="186" formatCode="&quot;True&quot;;&quot;True&quot;;&quot;False&quot;"/>
    <numFmt numFmtId="187" formatCode="&quot;On&quot;;&quot;On&quot;;&quot;Off&quot;"/>
    <numFmt numFmtId="188" formatCode="[$€-2]\ #,##0.00_);[Red]\([$€-2]\ #,##0.00\)"/>
  </numFmts>
  <fonts count="95">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1"/>
      <color indexed="8"/>
      <name val="Times New Roman"/>
      <family val="1"/>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sz val="8"/>
      <name val="細明體"/>
      <family val="3"/>
    </font>
    <font>
      <sz val="17"/>
      <name val="Times New Roman"/>
      <family val="1"/>
    </font>
    <font>
      <i/>
      <u val="single"/>
      <sz val="8"/>
      <name val="Times New Roman"/>
      <family val="1"/>
    </font>
    <font>
      <b/>
      <sz val="12"/>
      <name val="細明體"/>
      <family val="3"/>
    </font>
    <font>
      <i/>
      <sz val="10"/>
      <name val="新細明體"/>
      <family val="1"/>
    </font>
    <font>
      <i/>
      <sz val="10"/>
      <name val="Times New Roman"/>
      <family val="1"/>
    </font>
    <font>
      <b/>
      <u val="single"/>
      <sz val="8"/>
      <name val="新細明體"/>
      <family val="1"/>
    </font>
    <font>
      <b/>
      <u val="single"/>
      <sz val="8"/>
      <name val="Times New Roman"/>
      <family val="1"/>
    </font>
    <font>
      <b/>
      <u val="single"/>
      <sz val="10"/>
      <name val="新細明體"/>
      <family val="1"/>
    </font>
    <font>
      <sz val="10"/>
      <name val="Arial"/>
      <family val="2"/>
    </font>
    <font>
      <b/>
      <u val="single"/>
      <sz val="10"/>
      <name val="Times New Roman"/>
      <family val="1"/>
    </font>
    <font>
      <b/>
      <sz val="16"/>
      <color indexed="8"/>
      <name val="新細明體"/>
      <family val="0"/>
    </font>
    <font>
      <b/>
      <sz val="11"/>
      <color indexed="8"/>
      <name val="新細明體"/>
      <family val="0"/>
    </font>
    <font>
      <b/>
      <sz val="8"/>
      <name val="細明體"/>
      <family val="0"/>
    </font>
    <font>
      <sz val="12"/>
      <color indexed="8"/>
      <name val="Calibri"/>
      <family val="1"/>
    </font>
    <font>
      <sz val="12"/>
      <color indexed="9"/>
      <name val="Calibri"/>
      <family val="1"/>
    </font>
    <font>
      <sz val="12"/>
      <color indexed="20"/>
      <name val="Calibri"/>
      <family val="1"/>
    </font>
    <font>
      <b/>
      <sz val="12"/>
      <color indexed="52"/>
      <name val="Calibri"/>
      <family val="1"/>
    </font>
    <font>
      <b/>
      <sz val="12"/>
      <color indexed="9"/>
      <name val="Calibri"/>
      <family val="1"/>
    </font>
    <font>
      <i/>
      <sz val="12"/>
      <color indexed="23"/>
      <name val="Calibri"/>
      <family val="1"/>
    </font>
    <font>
      <sz val="12"/>
      <color indexed="17"/>
      <name val="Calibri"/>
      <family val="1"/>
    </font>
    <font>
      <b/>
      <sz val="15"/>
      <color indexed="56"/>
      <name val="Calibri"/>
      <family val="1"/>
    </font>
    <font>
      <b/>
      <sz val="13"/>
      <color indexed="56"/>
      <name val="Calibri"/>
      <family val="1"/>
    </font>
    <font>
      <b/>
      <sz val="11"/>
      <color indexed="56"/>
      <name val="Calibri"/>
      <family val="1"/>
    </font>
    <font>
      <sz val="12"/>
      <color indexed="62"/>
      <name val="Calibri"/>
      <family val="1"/>
    </font>
    <font>
      <sz val="12"/>
      <color indexed="52"/>
      <name val="Calibri"/>
      <family val="1"/>
    </font>
    <font>
      <sz val="12"/>
      <color indexed="60"/>
      <name val="Calibri"/>
      <family val="1"/>
    </font>
    <font>
      <sz val="11"/>
      <color indexed="8"/>
      <name val="Calibri"/>
      <family val="1"/>
    </font>
    <font>
      <b/>
      <sz val="12"/>
      <color indexed="63"/>
      <name val="Calibri"/>
      <family val="1"/>
    </font>
    <font>
      <b/>
      <sz val="18"/>
      <color indexed="56"/>
      <name val="Cambria"/>
      <family val="1"/>
    </font>
    <font>
      <b/>
      <sz val="12"/>
      <color indexed="8"/>
      <name val="Calibri"/>
      <family val="1"/>
    </font>
    <font>
      <sz val="12"/>
      <color indexed="10"/>
      <name val="Calibri"/>
      <family val="1"/>
    </font>
    <font>
      <sz val="12"/>
      <color indexed="8"/>
      <name val="Times New Roman"/>
      <family val="1"/>
    </font>
    <font>
      <sz val="8"/>
      <color indexed="8"/>
      <name val="Times New Roman"/>
      <family val="1"/>
    </font>
    <font>
      <sz val="10"/>
      <color indexed="8"/>
      <name val="Times New Roman"/>
      <family val="1"/>
    </font>
    <font>
      <sz val="9"/>
      <color indexed="8"/>
      <name val="Times New Roman"/>
      <family val="1"/>
    </font>
    <font>
      <sz val="12"/>
      <color theme="1"/>
      <name val="Calibri"/>
      <family val="1"/>
    </font>
    <font>
      <sz val="12"/>
      <color theme="0"/>
      <name val="Calibri"/>
      <family val="1"/>
    </font>
    <font>
      <sz val="12"/>
      <color rgb="FF9C0006"/>
      <name val="Calibri"/>
      <family val="1"/>
    </font>
    <font>
      <b/>
      <sz val="12"/>
      <color rgb="FFFA7D00"/>
      <name val="Calibri"/>
      <family val="1"/>
    </font>
    <font>
      <b/>
      <sz val="12"/>
      <color theme="0"/>
      <name val="Calibri"/>
      <family val="1"/>
    </font>
    <font>
      <i/>
      <sz val="12"/>
      <color rgb="FF7F7F7F"/>
      <name val="Calibri"/>
      <family val="1"/>
    </font>
    <font>
      <sz val="12"/>
      <color rgb="FF006100"/>
      <name val="Calibri"/>
      <family val="1"/>
    </font>
    <font>
      <b/>
      <sz val="15"/>
      <color theme="3"/>
      <name val="Calibri"/>
      <family val="1"/>
    </font>
    <font>
      <b/>
      <sz val="13"/>
      <color theme="3"/>
      <name val="Calibri"/>
      <family val="1"/>
    </font>
    <font>
      <b/>
      <sz val="11"/>
      <color theme="3"/>
      <name val="Calibri"/>
      <family val="1"/>
    </font>
    <font>
      <sz val="12"/>
      <color rgb="FF3F3F76"/>
      <name val="Calibri"/>
      <family val="1"/>
    </font>
    <font>
      <sz val="12"/>
      <color rgb="FFFA7D00"/>
      <name val="Calibri"/>
      <family val="1"/>
    </font>
    <font>
      <sz val="12"/>
      <color rgb="FF9C6500"/>
      <name val="Calibri"/>
      <family val="1"/>
    </font>
    <font>
      <sz val="11"/>
      <color theme="1"/>
      <name val="Calibri"/>
      <family val="1"/>
    </font>
    <font>
      <b/>
      <sz val="12"/>
      <color rgb="FF3F3F3F"/>
      <name val="Calibri"/>
      <family val="1"/>
    </font>
    <font>
      <b/>
      <sz val="18"/>
      <color theme="3"/>
      <name val="Cambria"/>
      <family val="1"/>
    </font>
    <font>
      <b/>
      <sz val="12"/>
      <color theme="1"/>
      <name val="Calibri"/>
      <family val="1"/>
    </font>
    <font>
      <sz val="12"/>
      <color rgb="FFFF0000"/>
      <name val="Calibri"/>
      <family val="1"/>
    </font>
    <font>
      <sz val="12"/>
      <color theme="1"/>
      <name val="Times New Roman"/>
      <family val="1"/>
    </font>
    <font>
      <sz val="8"/>
      <color theme="1"/>
      <name val="Times New Roman"/>
      <family val="1"/>
    </font>
    <font>
      <sz val="10"/>
      <color theme="1"/>
      <name val="Times New Roman"/>
      <family val="1"/>
    </font>
    <font>
      <sz val="9"/>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color indexed="63"/>
      </left>
      <right>
        <color indexed="63"/>
      </right>
      <top>
        <color indexed="63"/>
      </top>
      <bottom style="thin"/>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diagonalUp="1" diagonalDown="1">
      <left style="thin"/>
      <right style="thin"/>
      <top>
        <color indexed="63"/>
      </top>
      <bottom style="thin"/>
      <diagonal style="thin"/>
    </border>
    <border diagonalUp="1" diagonalDown="1">
      <left style="thin"/>
      <right style="thin"/>
      <top>
        <color indexed="63"/>
      </top>
      <bottom>
        <color indexed="63"/>
      </bottom>
      <diagonal style="thin"/>
    </border>
    <border>
      <left style="thin"/>
      <right style="medium"/>
      <top style="thin"/>
      <bottom style="mediu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78" fillId="0" borderId="0" applyNumberFormat="0" applyFill="0" applyBorder="0" applyAlignment="0" applyProtection="0"/>
    <xf numFmtId="0" fontId="31"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30"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86" fillId="0" borderId="0">
      <alignment vertical="center"/>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xf numFmtId="0" fontId="7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397">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8" fillId="0" borderId="0" xfId="0" applyFont="1" applyAlignment="1">
      <alignment/>
    </xf>
    <xf numFmtId="0" fontId="10" fillId="0" borderId="0" xfId="0" applyFont="1" applyAlignment="1">
      <alignment/>
    </xf>
    <xf numFmtId="0" fontId="5" fillId="0" borderId="12" xfId="0" applyFont="1" applyBorder="1" applyAlignment="1">
      <alignment/>
    </xf>
    <xf numFmtId="0" fontId="3" fillId="0" borderId="14" xfId="0" applyFont="1" applyBorder="1" applyAlignment="1">
      <alignment/>
    </xf>
    <xf numFmtId="0" fontId="3" fillId="0" borderId="0" xfId="0" applyFont="1" applyBorder="1" applyAlignment="1">
      <alignment/>
    </xf>
    <xf numFmtId="0" fontId="0" fillId="0" borderId="15" xfId="0" applyBorder="1" applyAlignment="1">
      <alignment/>
    </xf>
    <xf numFmtId="0" fontId="0" fillId="0" borderId="16" xfId="0" applyBorder="1" applyAlignment="1">
      <alignment/>
    </xf>
    <xf numFmtId="0" fontId="14" fillId="0" borderId="14" xfId="0" applyFont="1" applyBorder="1" applyAlignment="1">
      <alignment/>
    </xf>
    <xf numFmtId="0" fontId="0" fillId="0" borderId="17" xfId="0" applyBorder="1" applyAlignment="1">
      <alignment/>
    </xf>
    <xf numFmtId="0" fontId="0" fillId="0" borderId="18" xfId="0" applyBorder="1" applyAlignment="1">
      <alignment/>
    </xf>
    <xf numFmtId="0" fontId="14" fillId="0" borderId="17" xfId="0" applyFont="1" applyBorder="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6" fillId="0" borderId="0" xfId="0" applyFont="1" applyAlignment="1">
      <alignment wrapText="1"/>
    </xf>
    <xf numFmtId="0" fontId="17" fillId="0" borderId="0" xfId="0" applyFont="1" applyAlignment="1">
      <alignment wrapText="1"/>
    </xf>
    <xf numFmtId="0" fontId="18" fillId="0" borderId="0" xfId="0" applyFont="1" applyAlignment="1">
      <alignment/>
    </xf>
    <xf numFmtId="0" fontId="15" fillId="0" borderId="0" xfId="0" applyFont="1" applyAlignment="1">
      <alignment wrapText="1"/>
    </xf>
    <xf numFmtId="0" fontId="16" fillId="0" borderId="0" xfId="0" applyFont="1" applyAlignment="1">
      <alignment vertical="center"/>
    </xf>
    <xf numFmtId="0" fontId="17"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0" fillId="0" borderId="10" xfId="0" applyFont="1" applyFill="1" applyBorder="1" applyAlignment="1" applyProtection="1">
      <alignment/>
      <protection/>
    </xf>
    <xf numFmtId="0" fontId="20" fillId="0" borderId="0" xfId="0" applyFont="1" applyAlignment="1">
      <alignment/>
    </xf>
    <xf numFmtId="0" fontId="20" fillId="0" borderId="14" xfId="0" applyFont="1" applyFill="1" applyBorder="1" applyAlignment="1" applyProtection="1">
      <alignment/>
      <protection/>
    </xf>
    <xf numFmtId="0" fontId="20" fillId="0" borderId="11" xfId="0" applyFont="1" applyFill="1" applyBorder="1" applyAlignment="1" applyProtection="1">
      <alignment/>
      <protection/>
    </xf>
    <xf numFmtId="0" fontId="20" fillId="0" borderId="10" xfId="0" applyFont="1" applyFill="1" applyBorder="1" applyAlignment="1" applyProtection="1">
      <alignment horizontal="center"/>
      <protection/>
    </xf>
    <xf numFmtId="0" fontId="21" fillId="0" borderId="17" xfId="0" applyFont="1" applyFill="1" applyBorder="1" applyAlignment="1" applyProtection="1">
      <alignment horizontal="center" wrapText="1"/>
      <protection/>
    </xf>
    <xf numFmtId="0" fontId="21" fillId="0" borderId="13" xfId="0" applyFont="1" applyFill="1" applyBorder="1" applyAlignment="1" applyProtection="1">
      <alignment horizontal="center" wrapText="1"/>
      <protection/>
    </xf>
    <xf numFmtId="0" fontId="21" fillId="0" borderId="19" xfId="0" applyFont="1" applyFill="1" applyBorder="1" applyAlignment="1" applyProtection="1">
      <alignment horizontal="center" wrapText="1"/>
      <protection/>
    </xf>
    <xf numFmtId="0" fontId="21" fillId="0" borderId="20" xfId="0" applyFont="1" applyFill="1" applyBorder="1" applyAlignment="1" applyProtection="1">
      <alignment horizontal="center" wrapText="1"/>
      <protection/>
    </xf>
    <xf numFmtId="0" fontId="20" fillId="0" borderId="11" xfId="0" applyFont="1" applyFill="1" applyBorder="1" applyAlignment="1" applyProtection="1">
      <alignment horizontal="center" vertical="center"/>
      <protection/>
    </xf>
    <xf numFmtId="0" fontId="20" fillId="0" borderId="10" xfId="0" applyFont="1" applyFill="1" applyBorder="1" applyAlignment="1" applyProtection="1">
      <alignment horizontal="left" wrapText="1"/>
      <protection/>
    </xf>
    <xf numFmtId="0" fontId="20" fillId="0" borderId="10" xfId="0" applyFont="1" applyFill="1" applyBorder="1" applyAlignment="1" applyProtection="1">
      <alignment horizontal="center" wrapText="1"/>
      <protection/>
    </xf>
    <xf numFmtId="38" fontId="22" fillId="0" borderId="21" xfId="0" applyNumberFormat="1" applyFont="1" applyFill="1" applyBorder="1" applyAlignment="1">
      <alignment/>
    </xf>
    <xf numFmtId="0" fontId="21" fillId="0" borderId="10" xfId="0" applyFont="1" applyFill="1" applyBorder="1" applyAlignment="1" applyProtection="1">
      <alignment horizontal="center" vertical="center" wrapText="1"/>
      <protection/>
    </xf>
    <xf numFmtId="0" fontId="20" fillId="0" borderId="11" xfId="0" applyFont="1" applyFill="1" applyBorder="1" applyAlignment="1">
      <alignment horizontal="center"/>
    </xf>
    <xf numFmtId="0" fontId="21" fillId="0" borderId="18" xfId="0" applyFont="1" applyFill="1" applyBorder="1" applyAlignment="1">
      <alignment wrapText="1"/>
    </xf>
    <xf numFmtId="38" fontId="20" fillId="0" borderId="13" xfId="0" applyNumberFormat="1" applyFont="1" applyFill="1" applyBorder="1" applyAlignment="1" applyProtection="1">
      <alignment/>
      <protection locked="0"/>
    </xf>
    <xf numFmtId="0" fontId="21" fillId="0" borderId="19" xfId="0" applyFont="1" applyFill="1" applyBorder="1" applyAlignment="1">
      <alignment wrapText="1"/>
    </xf>
    <xf numFmtId="38" fontId="22" fillId="0" borderId="22" xfId="0" applyNumberFormat="1" applyFont="1" applyFill="1" applyBorder="1" applyAlignment="1">
      <alignment/>
    </xf>
    <xf numFmtId="38" fontId="20" fillId="0" borderId="20" xfId="0" applyNumberFormat="1" applyFont="1" applyFill="1" applyBorder="1" applyAlignment="1" applyProtection="1">
      <alignment/>
      <protection locked="0"/>
    </xf>
    <xf numFmtId="0" fontId="20" fillId="0" borderId="19" xfId="0" applyFont="1" applyFill="1" applyBorder="1" applyAlignment="1">
      <alignment wrapText="1"/>
    </xf>
    <xf numFmtId="0" fontId="20" fillId="0" borderId="13" xfId="0" applyFont="1" applyFill="1" applyBorder="1" applyAlignment="1" applyProtection="1">
      <alignment horizontal="center"/>
      <protection/>
    </xf>
    <xf numFmtId="0" fontId="21" fillId="0" borderId="20" xfId="0" applyFont="1" applyFill="1" applyBorder="1" applyAlignment="1" applyProtection="1">
      <alignment wrapText="1"/>
      <protection/>
    </xf>
    <xf numFmtId="38" fontId="20" fillId="0" borderId="20" xfId="0" applyNumberFormat="1" applyFont="1" applyFill="1" applyBorder="1" applyAlignment="1" applyProtection="1">
      <alignment/>
      <protection hidden="1"/>
    </xf>
    <xf numFmtId="0" fontId="20" fillId="0" borderId="20" xfId="0" applyFont="1" applyFill="1" applyBorder="1" applyAlignment="1">
      <alignment horizontal="center" vertical="center"/>
    </xf>
    <xf numFmtId="0" fontId="21" fillId="0" borderId="20" xfId="0" applyFont="1" applyFill="1" applyBorder="1" applyAlignment="1">
      <alignment wrapText="1"/>
    </xf>
    <xf numFmtId="0" fontId="20" fillId="0" borderId="10" xfId="0" applyFont="1" applyFill="1" applyBorder="1" applyAlignment="1">
      <alignment horizontal="center" vertical="center"/>
    </xf>
    <xf numFmtId="0" fontId="20" fillId="0" borderId="20" xfId="0" applyFont="1" applyFill="1" applyBorder="1" applyAlignment="1" applyProtection="1">
      <alignment horizontal="center"/>
      <protection/>
    </xf>
    <xf numFmtId="0" fontId="7" fillId="0" borderId="0" xfId="0" applyFont="1" applyFill="1" applyAlignment="1" applyProtection="1">
      <alignment/>
      <protection/>
    </xf>
    <xf numFmtId="0" fontId="26" fillId="0" borderId="0" xfId="0" applyFont="1" applyFill="1" applyAlignment="1" applyProtection="1">
      <alignment/>
      <protection/>
    </xf>
    <xf numFmtId="0" fontId="7" fillId="0" borderId="0" xfId="0" applyFont="1" applyAlignment="1" applyProtection="1">
      <alignment/>
      <protection/>
    </xf>
    <xf numFmtId="0" fontId="24" fillId="0" borderId="0" xfId="0" applyFont="1" applyBorder="1" applyAlignment="1" applyProtection="1">
      <alignment horizontal="center" wrapText="1"/>
      <protection/>
    </xf>
    <xf numFmtId="0" fontId="5" fillId="0" borderId="15" xfId="0" applyFont="1" applyBorder="1" applyAlignment="1">
      <alignment/>
    </xf>
    <xf numFmtId="0" fontId="5" fillId="0" borderId="14" xfId="0" applyFont="1" applyBorder="1" applyAlignment="1">
      <alignment/>
    </xf>
    <xf numFmtId="0" fontId="5" fillId="0" borderId="23" xfId="0" applyFont="1" applyBorder="1" applyAlignment="1">
      <alignment/>
    </xf>
    <xf numFmtId="0" fontId="5" fillId="0" borderId="0" xfId="0" applyFont="1" applyBorder="1" applyAlignment="1">
      <alignment/>
    </xf>
    <xf numFmtId="0" fontId="9" fillId="0" borderId="12" xfId="0" applyFont="1" applyBorder="1" applyAlignment="1">
      <alignment horizontal="left"/>
    </xf>
    <xf numFmtId="0" fontId="5" fillId="0" borderId="17" xfId="0" applyFont="1" applyBorder="1" applyAlignment="1">
      <alignment/>
    </xf>
    <xf numFmtId="0" fontId="9" fillId="0" borderId="14" xfId="0" applyFont="1" applyBorder="1" applyAlignment="1">
      <alignment horizontal="left"/>
    </xf>
    <xf numFmtId="0" fontId="5" fillId="0" borderId="24" xfId="0" applyFont="1" applyBorder="1" applyAlignment="1">
      <alignment/>
    </xf>
    <xf numFmtId="0" fontId="27" fillId="0" borderId="18" xfId="0" applyFont="1" applyBorder="1" applyAlignment="1">
      <alignment/>
    </xf>
    <xf numFmtId="0" fontId="27" fillId="0" borderId="19" xfId="0" applyFont="1" applyBorder="1" applyAlignment="1">
      <alignment/>
    </xf>
    <xf numFmtId="0" fontId="27" fillId="0" borderId="10" xfId="0" applyFont="1" applyBorder="1" applyAlignment="1">
      <alignment horizontal="center" wrapText="1"/>
    </xf>
    <xf numFmtId="0" fontId="5" fillId="0" borderId="13" xfId="0" applyFont="1" applyBorder="1" applyAlignment="1">
      <alignment horizontal="center" wrapText="1"/>
    </xf>
    <xf numFmtId="0" fontId="27" fillId="0" borderId="10" xfId="0" applyFont="1" applyBorder="1" applyAlignment="1">
      <alignment horizontal="center"/>
    </xf>
    <xf numFmtId="0" fontId="27" fillId="0" borderId="12" xfId="0" applyFont="1" applyBorder="1" applyAlignment="1">
      <alignment horizontal="center"/>
    </xf>
    <xf numFmtId="0" fontId="27" fillId="0" borderId="11" xfId="0" applyFont="1" applyBorder="1" applyAlignment="1">
      <alignment horizontal="center" wrapText="1"/>
    </xf>
    <xf numFmtId="0" fontId="21" fillId="0" borderId="24"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0" fillId="0" borderId="0" xfId="0" applyFont="1" applyAlignment="1" applyProtection="1">
      <alignment/>
      <protection/>
    </xf>
    <xf numFmtId="0" fontId="20" fillId="0" borderId="0" xfId="0" applyFont="1" applyFill="1" applyAlignment="1">
      <alignment/>
    </xf>
    <xf numFmtId="0" fontId="3" fillId="0" borderId="0" xfId="0" applyFont="1" applyAlignment="1" applyProtection="1">
      <alignment horizontal="center"/>
      <protection/>
    </xf>
    <xf numFmtId="0" fontId="20" fillId="0" borderId="16" xfId="0" applyFont="1" applyFill="1" applyBorder="1" applyAlignment="1" applyProtection="1">
      <alignment/>
      <protection/>
    </xf>
    <xf numFmtId="0" fontId="20" fillId="0" borderId="12" xfId="0" applyFont="1" applyFill="1" applyBorder="1" applyAlignment="1" applyProtection="1">
      <alignment/>
      <protection/>
    </xf>
    <xf numFmtId="0" fontId="21" fillId="0" borderId="18" xfId="0" applyFont="1" applyFill="1" applyBorder="1" applyAlignment="1" applyProtection="1">
      <alignment horizontal="center" wrapText="1"/>
      <protection/>
    </xf>
    <xf numFmtId="0" fontId="20" fillId="0" borderId="11" xfId="0" applyFont="1" applyFill="1" applyBorder="1" applyAlignment="1">
      <alignment horizontal="center" vertical="center"/>
    </xf>
    <xf numFmtId="0" fontId="20" fillId="0" borderId="13" xfId="0" applyFont="1" applyFill="1" applyBorder="1" applyAlignment="1">
      <alignment horizontal="center"/>
    </xf>
    <xf numFmtId="0" fontId="20" fillId="0" borderId="20" xfId="0" applyFont="1" applyFill="1" applyBorder="1" applyAlignment="1">
      <alignment horizontal="center"/>
    </xf>
    <xf numFmtId="0" fontId="27" fillId="0" borderId="0" xfId="0" applyFont="1" applyAlignment="1">
      <alignment wrapText="1"/>
    </xf>
    <xf numFmtId="0" fontId="5" fillId="0" borderId="16" xfId="0" applyFont="1" applyBorder="1" applyAlignment="1">
      <alignment/>
    </xf>
    <xf numFmtId="0" fontId="27" fillId="0" borderId="16" xfId="0" applyFont="1" applyBorder="1" applyAlignment="1">
      <alignment horizontal="center" wrapText="1"/>
    </xf>
    <xf numFmtId="0" fontId="5" fillId="0" borderId="18" xfId="0" applyFont="1" applyBorder="1" applyAlignment="1">
      <alignment horizontal="center" wrapText="1"/>
    </xf>
    <xf numFmtId="0" fontId="25" fillId="0" borderId="25" xfId="0" applyFont="1" applyBorder="1" applyAlignment="1" applyProtection="1">
      <alignment horizontal="center" wrapText="1"/>
      <protection/>
    </xf>
    <xf numFmtId="0" fontId="20" fillId="0" borderId="0" xfId="0" applyFont="1" applyFill="1" applyBorder="1" applyAlignment="1">
      <alignment horizontal="center" vertical="center"/>
    </xf>
    <xf numFmtId="0" fontId="21" fillId="0" borderId="0" xfId="0" applyFont="1" applyFill="1" applyBorder="1" applyAlignment="1">
      <alignment wrapText="1"/>
    </xf>
    <xf numFmtId="38" fontId="20" fillId="0" borderId="0" xfId="0" applyNumberFormat="1" applyFont="1" applyFill="1" applyBorder="1" applyAlignment="1" applyProtection="1">
      <alignment/>
      <protection locked="0"/>
    </xf>
    <xf numFmtId="38" fontId="22" fillId="0" borderId="0" xfId="0" applyNumberFormat="1" applyFont="1" applyFill="1" applyBorder="1" applyAlignment="1" applyProtection="1">
      <alignment/>
      <protection/>
    </xf>
    <xf numFmtId="0" fontId="20" fillId="0" borderId="0" xfId="0" applyFont="1" applyBorder="1" applyAlignment="1">
      <alignment/>
    </xf>
    <xf numFmtId="0" fontId="21" fillId="0" borderId="10" xfId="0" applyFont="1" applyFill="1" applyBorder="1" applyAlignment="1" applyProtection="1">
      <alignment horizontal="left" wrapText="1"/>
      <protection/>
    </xf>
    <xf numFmtId="0" fontId="29" fillId="0" borderId="0" xfId="0" applyFont="1" applyAlignment="1">
      <alignment/>
    </xf>
    <xf numFmtId="0" fontId="1" fillId="0" borderId="0" xfId="0" applyFont="1" applyBorder="1" applyAlignment="1" applyProtection="1">
      <alignment/>
      <protection/>
    </xf>
    <xf numFmtId="0" fontId="0" fillId="0" borderId="0" xfId="0" applyBorder="1" applyAlignment="1">
      <alignment/>
    </xf>
    <xf numFmtId="0" fontId="32"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1" fillId="0" borderId="0" xfId="0" applyFont="1" applyAlignment="1">
      <alignment/>
    </xf>
    <xf numFmtId="0" fontId="21" fillId="0" borderId="26" xfId="0" applyFont="1" applyFill="1" applyBorder="1" applyAlignment="1" applyProtection="1">
      <alignment horizontal="center" wrapText="1"/>
      <protection/>
    </xf>
    <xf numFmtId="0" fontId="20" fillId="0" borderId="13" xfId="0" applyFont="1" applyFill="1" applyBorder="1" applyAlignment="1" applyProtection="1">
      <alignment horizontal="center" vertical="center"/>
      <protection/>
    </xf>
    <xf numFmtId="0" fontId="20" fillId="0" borderId="10" xfId="0" applyFont="1" applyFill="1" applyBorder="1" applyAlignment="1" applyProtection="1">
      <alignment horizontal="center" vertical="center"/>
      <protection/>
    </xf>
    <xf numFmtId="0" fontId="1" fillId="0" borderId="0" xfId="0" applyFont="1" applyFill="1" applyBorder="1" applyAlignment="1">
      <alignment/>
    </xf>
    <xf numFmtId="0" fontId="21" fillId="0" borderId="14" xfId="0" applyFont="1" applyFill="1" applyBorder="1" applyAlignment="1" applyProtection="1">
      <alignment horizontal="center" wrapText="1"/>
      <protection/>
    </xf>
    <xf numFmtId="0" fontId="21" fillId="0" borderId="11" xfId="0" applyFont="1" applyFill="1" applyBorder="1" applyAlignment="1" applyProtection="1">
      <alignment horizontal="center" wrapText="1"/>
      <protection/>
    </xf>
    <xf numFmtId="0" fontId="21" fillId="0" borderId="11" xfId="0" applyFont="1" applyFill="1" applyBorder="1" applyAlignment="1" applyProtection="1">
      <alignment horizontal="center" vertical="center" wrapText="1"/>
      <protection/>
    </xf>
    <xf numFmtId="38" fontId="22" fillId="0" borderId="0" xfId="0" applyNumberFormat="1" applyFont="1" applyFill="1" applyBorder="1" applyAlignment="1">
      <alignment/>
    </xf>
    <xf numFmtId="0" fontId="21" fillId="0" borderId="0" xfId="0" applyFont="1" applyBorder="1" applyAlignment="1">
      <alignment/>
    </xf>
    <xf numFmtId="0" fontId="3" fillId="0" borderId="0" xfId="0" applyFont="1" applyFill="1" applyAlignment="1" applyProtection="1">
      <alignment horizontal="right"/>
      <protection/>
    </xf>
    <xf numFmtId="0" fontId="20" fillId="0" borderId="18" xfId="0" applyFont="1" applyFill="1" applyBorder="1" applyAlignment="1">
      <alignment wrapText="1"/>
    </xf>
    <xf numFmtId="0" fontId="34" fillId="0" borderId="20" xfId="0" applyFont="1" applyFill="1" applyBorder="1" applyAlignment="1" applyProtection="1">
      <alignment horizontal="center" wrapText="1"/>
      <protection/>
    </xf>
    <xf numFmtId="0" fontId="20" fillId="0" borderId="0" xfId="0" applyFont="1" applyFill="1" applyAlignment="1" applyProtection="1">
      <alignment/>
      <protection/>
    </xf>
    <xf numFmtId="0" fontId="20" fillId="0" borderId="14" xfId="0" applyFont="1" applyFill="1" applyBorder="1" applyAlignment="1">
      <alignment horizontal="center" vertical="center"/>
    </xf>
    <xf numFmtId="0" fontId="20" fillId="0" borderId="13" xfId="0" applyFont="1" applyFill="1" applyBorder="1" applyAlignment="1">
      <alignment horizontal="left" wrapText="1"/>
    </xf>
    <xf numFmtId="0" fontId="20" fillId="0" borderId="15" xfId="0" applyFont="1" applyFill="1" applyBorder="1" applyAlignment="1" applyProtection="1">
      <alignment/>
      <protection/>
    </xf>
    <xf numFmtId="0" fontId="33" fillId="0" borderId="16" xfId="0" applyFont="1" applyFill="1" applyBorder="1" applyAlignment="1" applyProtection="1">
      <alignment horizontal="center"/>
      <protection/>
    </xf>
    <xf numFmtId="0" fontId="34" fillId="0" borderId="18" xfId="0" applyFont="1" applyFill="1" applyBorder="1" applyAlignment="1" applyProtection="1">
      <alignment horizontal="center" wrapText="1"/>
      <protection/>
    </xf>
    <xf numFmtId="0" fontId="34" fillId="0" borderId="19" xfId="0" applyFont="1" applyFill="1" applyBorder="1" applyAlignment="1" applyProtection="1">
      <alignment horizontal="center" wrapText="1"/>
      <protection/>
    </xf>
    <xf numFmtId="0" fontId="20" fillId="0" borderId="11" xfId="0" applyFont="1" applyFill="1" applyBorder="1" applyAlignment="1" applyProtection="1">
      <alignment horizontal="center"/>
      <protection/>
    </xf>
    <xf numFmtId="38" fontId="20" fillId="0" borderId="20" xfId="0" applyNumberFormat="1" applyFont="1" applyFill="1" applyBorder="1" applyAlignment="1" applyProtection="1">
      <alignment horizontal="right"/>
      <protection hidden="1"/>
    </xf>
    <xf numFmtId="0" fontId="21" fillId="0" borderId="13" xfId="0" applyFont="1" applyFill="1" applyBorder="1" applyAlignment="1">
      <alignment horizontal="left" wrapText="1"/>
    </xf>
    <xf numFmtId="0" fontId="20" fillId="0" borderId="13" xfId="0" applyFont="1" applyFill="1" applyBorder="1" applyAlignment="1">
      <alignment horizontal="center" vertical="center"/>
    </xf>
    <xf numFmtId="0" fontId="21" fillId="0" borderId="13" xfId="0" applyFont="1" applyFill="1" applyBorder="1" applyAlignment="1">
      <alignment wrapText="1"/>
    </xf>
    <xf numFmtId="0" fontId="20" fillId="0" borderId="20" xfId="0" applyFont="1" applyFill="1" applyBorder="1" applyAlignment="1" applyProtection="1">
      <alignment horizontal="center" vertical="center"/>
      <protection/>
    </xf>
    <xf numFmtId="38" fontId="20" fillId="0" borderId="20" xfId="0" applyNumberFormat="1" applyFont="1" applyFill="1" applyBorder="1" applyAlignment="1" applyProtection="1">
      <alignment/>
      <protection hidden="1"/>
    </xf>
    <xf numFmtId="0" fontId="32" fillId="0" borderId="0" xfId="0" applyFont="1" applyAlignment="1">
      <alignment/>
    </xf>
    <xf numFmtId="0" fontId="19" fillId="0" borderId="0" xfId="0" applyFont="1" applyAlignment="1" applyProtection="1">
      <alignment horizontal="center"/>
      <protection/>
    </xf>
    <xf numFmtId="0" fontId="3" fillId="0" borderId="0" xfId="0" applyFont="1" applyAlignment="1">
      <alignment horizontal="centerContinuous"/>
    </xf>
    <xf numFmtId="0" fontId="33" fillId="0" borderId="27" xfId="0" applyFont="1" applyBorder="1" applyAlignment="1">
      <alignment/>
    </xf>
    <xf numFmtId="0" fontId="36" fillId="0" borderId="28" xfId="0" applyFont="1" applyBorder="1" applyAlignment="1">
      <alignment horizontal="center" wrapText="1"/>
    </xf>
    <xf numFmtId="0" fontId="36" fillId="0" borderId="29" xfId="0" applyFont="1" applyBorder="1" applyAlignment="1">
      <alignment wrapText="1"/>
    </xf>
    <xf numFmtId="0" fontId="36" fillId="0" borderId="24" xfId="0" applyFont="1" applyBorder="1" applyAlignment="1">
      <alignment wrapText="1"/>
    </xf>
    <xf numFmtId="0" fontId="33" fillId="0" borderId="30" xfId="0" applyFont="1" applyBorder="1" applyAlignment="1">
      <alignment wrapText="1"/>
    </xf>
    <xf numFmtId="38" fontId="20" fillId="0" borderId="31" xfId="0" applyNumberFormat="1" applyFont="1" applyFill="1" applyBorder="1" applyAlignment="1" applyProtection="1">
      <alignment horizontal="right"/>
      <protection locked="0"/>
    </xf>
    <xf numFmtId="0" fontId="33" fillId="0" borderId="29" xfId="0" applyFont="1" applyBorder="1" applyAlignment="1">
      <alignment/>
    </xf>
    <xf numFmtId="0" fontId="33" fillId="0" borderId="24" xfId="0" applyFont="1" applyBorder="1" applyAlignment="1">
      <alignment/>
    </xf>
    <xf numFmtId="0" fontId="33" fillId="0" borderId="32" xfId="0" applyFont="1" applyBorder="1" applyAlignment="1">
      <alignment/>
    </xf>
    <xf numFmtId="0" fontId="33" fillId="0" borderId="17" xfId="0" applyFont="1" applyBorder="1" applyAlignment="1">
      <alignment/>
    </xf>
    <xf numFmtId="0" fontId="33" fillId="0" borderId="26" xfId="0" applyFont="1" applyBorder="1" applyAlignment="1">
      <alignment wrapText="1"/>
    </xf>
    <xf numFmtId="0" fontId="36" fillId="0" borderId="33" xfId="0" applyFont="1" applyBorder="1" applyAlignment="1">
      <alignment wrapText="1"/>
    </xf>
    <xf numFmtId="0" fontId="36" fillId="0" borderId="34" xfId="0" applyFont="1" applyBorder="1" applyAlignment="1">
      <alignment wrapText="1"/>
    </xf>
    <xf numFmtId="0" fontId="33" fillId="0" borderId="35" xfId="0" applyFont="1" applyBorder="1" applyAlignment="1">
      <alignment/>
    </xf>
    <xf numFmtId="0" fontId="20" fillId="0" borderId="0" xfId="0" applyFont="1" applyAlignment="1" quotePrefix="1">
      <alignment horizontal="center" vertical="top"/>
    </xf>
    <xf numFmtId="0" fontId="0" fillId="0" borderId="0" xfId="0" applyFont="1" applyAlignment="1">
      <alignment/>
    </xf>
    <xf numFmtId="0" fontId="27" fillId="0" borderId="0" xfId="0" applyFont="1" applyAlignment="1">
      <alignment horizontal="center" wrapText="1"/>
    </xf>
    <xf numFmtId="0" fontId="5" fillId="0" borderId="14"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14" xfId="0" applyFont="1" applyBorder="1" applyAlignment="1">
      <alignment vertical="top" wrapText="1"/>
    </xf>
    <xf numFmtId="0" fontId="5" fillId="0" borderId="11" xfId="0" applyFont="1" applyBorder="1" applyAlignment="1">
      <alignment horizontal="center" vertical="top" wrapText="1"/>
    </xf>
    <xf numFmtId="38" fontId="22" fillId="0" borderId="22" xfId="0" applyNumberFormat="1" applyFont="1" applyFill="1" applyBorder="1" applyAlignment="1" applyProtection="1">
      <alignment/>
      <protection locked="0"/>
    </xf>
    <xf numFmtId="38" fontId="11" fillId="0" borderId="11" xfId="42" applyNumberFormat="1" applyFont="1" applyBorder="1" applyAlignment="1" applyProtection="1">
      <alignment horizontal="right"/>
      <protection locked="0"/>
    </xf>
    <xf numFmtId="38" fontId="11" fillId="0" borderId="13" xfId="42" applyNumberFormat="1" applyFont="1" applyBorder="1" applyAlignment="1" applyProtection="1">
      <alignment horizontal="right"/>
      <protection locked="0"/>
    </xf>
    <xf numFmtId="38" fontId="11" fillId="0" borderId="11" xfId="42" applyNumberFormat="1" applyFont="1" applyBorder="1" applyAlignment="1">
      <alignment horizontal="right"/>
    </xf>
    <xf numFmtId="37" fontId="20" fillId="0" borderId="13" xfId="65" applyNumberFormat="1" applyFont="1" applyBorder="1" applyAlignment="1">
      <alignment horizontal="right"/>
      <protection/>
    </xf>
    <xf numFmtId="37" fontId="20" fillId="0" borderId="13" xfId="66" applyNumberFormat="1" applyFont="1" applyBorder="1" applyAlignment="1">
      <alignment horizontal="right"/>
      <protection/>
    </xf>
    <xf numFmtId="37" fontId="20" fillId="0" borderId="13" xfId="67" applyNumberFormat="1" applyFont="1" applyBorder="1" applyAlignment="1">
      <alignment horizontal="right"/>
      <protection/>
    </xf>
    <xf numFmtId="38" fontId="22" fillId="0" borderId="36" xfId="0" applyNumberFormat="1" applyFont="1" applyFill="1" applyBorder="1" applyAlignment="1" applyProtection="1">
      <alignment/>
      <protection locked="0"/>
    </xf>
    <xf numFmtId="38" fontId="20" fillId="0" borderId="22" xfId="0" applyNumberFormat="1" applyFont="1" applyFill="1" applyBorder="1" applyAlignment="1" applyProtection="1">
      <alignment/>
      <protection locked="0"/>
    </xf>
    <xf numFmtId="38" fontId="22" fillId="0" borderId="22" xfId="0" applyNumberFormat="1" applyFont="1" applyFill="1" applyBorder="1" applyAlignment="1" applyProtection="1">
      <alignment/>
      <protection locked="0"/>
    </xf>
    <xf numFmtId="38" fontId="9" fillId="0" borderId="0" xfId="0" applyNumberFormat="1" applyFont="1" applyAlignment="1">
      <alignment/>
    </xf>
    <xf numFmtId="37" fontId="20" fillId="0" borderId="13" xfId="67" applyNumberFormat="1" applyFont="1" applyBorder="1" applyAlignment="1" applyProtection="1">
      <alignment horizontal="right"/>
      <protection hidden="1"/>
    </xf>
    <xf numFmtId="38" fontId="22" fillId="0" borderId="22" xfId="0" applyNumberFormat="1" applyFont="1" applyFill="1" applyBorder="1" applyAlignment="1" applyProtection="1">
      <alignment/>
      <protection hidden="1"/>
    </xf>
    <xf numFmtId="182" fontId="12" fillId="0" borderId="20" xfId="42" applyNumberFormat="1" applyFont="1" applyBorder="1" applyAlignment="1" applyProtection="1">
      <alignment/>
      <protection hidden="1"/>
    </xf>
    <xf numFmtId="37" fontId="20" fillId="0" borderId="13" xfId="68" applyNumberFormat="1" applyFont="1" applyBorder="1" applyAlignment="1">
      <alignment horizontal="right"/>
      <protection/>
    </xf>
    <xf numFmtId="37" fontId="20" fillId="0" borderId="13" xfId="69" applyNumberFormat="1" applyFont="1" applyBorder="1" applyAlignment="1">
      <alignment horizontal="right"/>
      <protection/>
    </xf>
    <xf numFmtId="37" fontId="20" fillId="0" borderId="13" xfId="70" applyNumberFormat="1" applyFont="1" applyBorder="1" applyAlignment="1">
      <alignment horizontal="right"/>
      <protection/>
    </xf>
    <xf numFmtId="0" fontId="9" fillId="0" borderId="15" xfId="0" applyFont="1" applyBorder="1" applyAlignment="1">
      <alignment/>
    </xf>
    <xf numFmtId="0" fontId="38" fillId="0" borderId="0" xfId="0" applyFont="1" applyAlignment="1">
      <alignment/>
    </xf>
    <xf numFmtId="182" fontId="12" fillId="0" borderId="17" xfId="42" applyNumberFormat="1" applyFont="1" applyBorder="1" applyAlignment="1" applyProtection="1">
      <alignment/>
      <protection hidden="1"/>
    </xf>
    <xf numFmtId="182" fontId="12" fillId="0" borderId="13" xfId="42" applyNumberFormat="1" applyFont="1" applyBorder="1" applyAlignment="1" applyProtection="1">
      <alignment/>
      <protection hidden="1"/>
    </xf>
    <xf numFmtId="182" fontId="5" fillId="0" borderId="13" xfId="42" applyNumberFormat="1" applyFont="1" applyBorder="1" applyAlignment="1" applyProtection="1">
      <alignment/>
      <protection hidden="1"/>
    </xf>
    <xf numFmtId="38" fontId="9" fillId="0" borderId="14" xfId="0" applyNumberFormat="1" applyFont="1" applyBorder="1" applyAlignment="1">
      <alignment/>
    </xf>
    <xf numFmtId="0" fontId="9" fillId="0" borderId="14" xfId="0" applyFont="1" applyBorder="1" applyAlignment="1">
      <alignment/>
    </xf>
    <xf numFmtId="38" fontId="11" fillId="0" borderId="10" xfId="42" applyNumberFormat="1" applyFont="1" applyBorder="1" applyAlignment="1" applyProtection="1">
      <alignment horizontal="right"/>
      <protection locked="0"/>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25" fillId="0" borderId="0" xfId="0" applyFont="1" applyAlignment="1" applyProtection="1">
      <alignment horizontal="left" wrapText="1"/>
      <protection/>
    </xf>
    <xf numFmtId="0" fontId="20" fillId="0" borderId="13" xfId="0" applyFont="1" applyFill="1" applyBorder="1" applyAlignment="1" applyProtection="1">
      <alignment horizontal="center" wrapText="1"/>
      <protection/>
    </xf>
    <xf numFmtId="0" fontId="36" fillId="0" borderId="0" xfId="0" applyFont="1" applyAlignment="1">
      <alignment wrapText="1"/>
    </xf>
    <xf numFmtId="0" fontId="34" fillId="0" borderId="0" xfId="0" applyFont="1" applyAlignment="1">
      <alignment wrapText="1"/>
    </xf>
    <xf numFmtId="0" fontId="5" fillId="0" borderId="10" xfId="0" applyFont="1" applyBorder="1" applyAlignment="1">
      <alignment horizontal="center" wrapText="1"/>
    </xf>
    <xf numFmtId="0" fontId="5" fillId="0" borderId="12" xfId="0" applyFont="1" applyBorder="1" applyAlignment="1">
      <alignment horizontal="center" wrapText="1"/>
    </xf>
    <xf numFmtId="0" fontId="41" fillId="0" borderId="0" xfId="0" applyFont="1" applyAlignment="1">
      <alignment wrapText="1"/>
    </xf>
    <xf numFmtId="37" fontId="20" fillId="0" borderId="0" xfId="0" applyNumberFormat="1" applyFont="1" applyAlignment="1">
      <alignment/>
    </xf>
    <xf numFmtId="38" fontId="9" fillId="0" borderId="0" xfId="0" applyNumberFormat="1" applyFont="1" applyFill="1" applyAlignment="1">
      <alignment/>
    </xf>
    <xf numFmtId="9" fontId="9" fillId="0" borderId="0" xfId="60" applyFont="1" applyFill="1" applyAlignment="1">
      <alignment/>
    </xf>
    <xf numFmtId="37" fontId="20" fillId="0" borderId="0" xfId="0" applyNumberFormat="1" applyFont="1" applyFill="1" applyAlignment="1">
      <alignment/>
    </xf>
    <xf numFmtId="0" fontId="7" fillId="0" borderId="0" xfId="0" applyFont="1" applyFill="1" applyAlignment="1">
      <alignment/>
    </xf>
    <xf numFmtId="0" fontId="38" fillId="0" borderId="0" xfId="0" applyFont="1" applyFill="1" applyAlignment="1">
      <alignment/>
    </xf>
    <xf numFmtId="0" fontId="10" fillId="0" borderId="0" xfId="0" applyFont="1" applyFill="1" applyAlignment="1">
      <alignment/>
    </xf>
    <xf numFmtId="0" fontId="19" fillId="0" borderId="0" xfId="0" applyFont="1" applyAlignment="1" applyProtection="1">
      <alignment horizontal="center" wrapText="1"/>
      <protection/>
    </xf>
    <xf numFmtId="0" fontId="21" fillId="0" borderId="20" xfId="0" applyFont="1" applyFill="1" applyBorder="1" applyAlignment="1" applyProtection="1">
      <alignment horizontal="center" wrapText="1"/>
      <protection locked="0"/>
    </xf>
    <xf numFmtId="38" fontId="22" fillId="0" borderId="36" xfId="0" applyNumberFormat="1" applyFont="1" applyFill="1" applyBorder="1" applyAlignment="1">
      <alignment/>
    </xf>
    <xf numFmtId="37" fontId="1" fillId="0" borderId="0" xfId="0" applyNumberFormat="1" applyFont="1" applyAlignment="1">
      <alignment/>
    </xf>
    <xf numFmtId="37" fontId="21" fillId="0" borderId="0" xfId="0" applyNumberFormat="1" applyFont="1" applyAlignment="1">
      <alignment/>
    </xf>
    <xf numFmtId="38" fontId="11" fillId="0" borderId="10" xfId="42" applyNumberFormat="1" applyFont="1" applyBorder="1" applyAlignment="1" applyProtection="1" quotePrefix="1">
      <alignment horizontal="right"/>
      <protection locked="0"/>
    </xf>
    <xf numFmtId="38" fontId="11" fillId="0" borderId="14" xfId="42" applyNumberFormat="1" applyFont="1" applyBorder="1" applyAlignment="1" applyProtection="1">
      <alignment horizontal="right"/>
      <protection locked="0"/>
    </xf>
    <xf numFmtId="182" fontId="9" fillId="0" borderId="0" xfId="0" applyNumberFormat="1" applyFont="1" applyAlignment="1">
      <alignment/>
    </xf>
    <xf numFmtId="182" fontId="1" fillId="0" borderId="0" xfId="0" applyNumberFormat="1" applyFont="1" applyAlignment="1">
      <alignment/>
    </xf>
    <xf numFmtId="38" fontId="9" fillId="0" borderId="0" xfId="0" applyNumberFormat="1" applyFont="1" applyAlignment="1">
      <alignment horizontal="right"/>
    </xf>
    <xf numFmtId="0" fontId="16" fillId="0" borderId="0" xfId="0" applyFont="1" applyFill="1" applyAlignment="1">
      <alignment/>
    </xf>
    <xf numFmtId="0" fontId="0" fillId="0" borderId="0" xfId="0" applyFill="1" applyAlignment="1">
      <alignment/>
    </xf>
    <xf numFmtId="0" fontId="17" fillId="0" borderId="0" xfId="0" applyFont="1" applyFill="1" applyAlignment="1">
      <alignment/>
    </xf>
    <xf numFmtId="37" fontId="20" fillId="0" borderId="13" xfId="65" applyNumberFormat="1" applyFont="1" applyFill="1" applyBorder="1" applyAlignment="1">
      <alignment horizontal="right"/>
      <protection/>
    </xf>
    <xf numFmtId="38" fontId="1" fillId="0" borderId="0" xfId="0" applyNumberFormat="1" applyFont="1" applyAlignment="1">
      <alignment/>
    </xf>
    <xf numFmtId="0" fontId="10" fillId="0" borderId="0" xfId="0" applyFont="1" applyAlignment="1" quotePrefix="1">
      <alignment/>
    </xf>
    <xf numFmtId="38" fontId="11" fillId="0" borderId="11" xfId="42" applyNumberFormat="1" applyFont="1" applyBorder="1" applyAlignment="1" applyProtection="1" quotePrefix="1">
      <alignment horizontal="right"/>
      <protection locked="0"/>
    </xf>
    <xf numFmtId="38" fontId="9" fillId="0" borderId="0" xfId="0" applyNumberFormat="1" applyFont="1" applyBorder="1" applyAlignment="1">
      <alignment/>
    </xf>
    <xf numFmtId="38" fontId="0" fillId="0" borderId="0" xfId="0" applyNumberFormat="1" applyAlignment="1">
      <alignment/>
    </xf>
    <xf numFmtId="0" fontId="9" fillId="0" borderId="17" xfId="0" applyFont="1" applyBorder="1" applyAlignment="1">
      <alignment/>
    </xf>
    <xf numFmtId="38" fontId="20" fillId="0" borderId="0" xfId="0" applyNumberFormat="1" applyFont="1" applyAlignment="1">
      <alignment/>
    </xf>
    <xf numFmtId="0" fontId="20" fillId="0" borderId="10" xfId="0" applyFont="1" applyBorder="1" applyAlignment="1">
      <alignment horizontal="center"/>
    </xf>
    <xf numFmtId="0" fontId="20" fillId="0" borderId="23" xfId="0" applyFont="1" applyBorder="1" applyAlignment="1">
      <alignment horizontal="centerContinuous"/>
    </xf>
    <xf numFmtId="0" fontId="33" fillId="0" borderId="10" xfId="0" applyFont="1" applyBorder="1" applyAlignment="1">
      <alignment horizontal="center"/>
    </xf>
    <xf numFmtId="0" fontId="20" fillId="0" borderId="11" xfId="0" applyFont="1" applyBorder="1" applyAlignment="1">
      <alignment horizontal="center"/>
    </xf>
    <xf numFmtId="0" fontId="20" fillId="0" borderId="14" xfId="0" applyFont="1" applyBorder="1" applyAlignment="1">
      <alignment horizontal="center"/>
    </xf>
    <xf numFmtId="0" fontId="36" fillId="0" borderId="17" xfId="0" applyFont="1" applyBorder="1" applyAlignment="1">
      <alignment horizontal="center" wrapText="1"/>
    </xf>
    <xf numFmtId="0" fontId="36" fillId="0" borderId="14" xfId="0" applyFont="1" applyBorder="1" applyAlignment="1">
      <alignment horizontal="center" wrapText="1"/>
    </xf>
    <xf numFmtId="0" fontId="36" fillId="0" borderId="11" xfId="0" applyFont="1" applyBorder="1" applyAlignment="1">
      <alignment horizontal="center" wrapText="1"/>
    </xf>
    <xf numFmtId="0" fontId="37" fillId="0" borderId="13" xfId="0" applyFont="1" applyBorder="1" applyAlignment="1">
      <alignment horizontal="center" wrapText="1"/>
    </xf>
    <xf numFmtId="0" fontId="37" fillId="0" borderId="26" xfId="0" applyFont="1" applyBorder="1" applyAlignment="1">
      <alignment horizontal="center" wrapText="1"/>
    </xf>
    <xf numFmtId="0" fontId="36" fillId="0" borderId="13" xfId="0" applyFont="1" applyBorder="1" applyAlignment="1">
      <alignment horizontal="center" wrapText="1"/>
    </xf>
    <xf numFmtId="0" fontId="33" fillId="0" borderId="17" xfId="0" applyFont="1" applyBorder="1" applyAlignment="1">
      <alignment horizontal="center" wrapText="1"/>
    </xf>
    <xf numFmtId="0" fontId="33" fillId="0" borderId="13" xfId="0" applyFont="1" applyBorder="1" applyAlignment="1">
      <alignment horizontal="center" wrapText="1"/>
    </xf>
    <xf numFmtId="0" fontId="20" fillId="0" borderId="11" xfId="0" applyFont="1" applyBorder="1" applyAlignment="1">
      <alignment/>
    </xf>
    <xf numFmtId="0" fontId="20" fillId="0" borderId="14" xfId="0" applyFont="1" applyBorder="1" applyAlignment="1">
      <alignment/>
    </xf>
    <xf numFmtId="0" fontId="33" fillId="0" borderId="14" xfId="0" applyFont="1" applyBorder="1" applyAlignment="1">
      <alignment horizontal="center"/>
    </xf>
    <xf numFmtId="0" fontId="33" fillId="0" borderId="10" xfId="0" applyFont="1" applyBorder="1" applyAlignment="1" quotePrefix="1">
      <alignment horizontal="center"/>
    </xf>
    <xf numFmtId="0" fontId="37" fillId="0" borderId="0" xfId="0" applyFont="1" applyBorder="1" applyAlignment="1">
      <alignment horizontal="center" wrapText="1"/>
    </xf>
    <xf numFmtId="0" fontId="37" fillId="0" borderId="10" xfId="0" applyFont="1" applyBorder="1" applyAlignment="1">
      <alignment horizontal="center" wrapText="1"/>
    </xf>
    <xf numFmtId="0" fontId="20" fillId="0" borderId="0" xfId="0" applyFont="1" applyBorder="1" applyAlignment="1">
      <alignment horizontal="center"/>
    </xf>
    <xf numFmtId="0" fontId="20" fillId="0" borderId="13" xfId="0" applyFont="1" applyBorder="1" applyAlignment="1">
      <alignment horizontal="center" vertical="center"/>
    </xf>
    <xf numFmtId="0" fontId="37" fillId="0" borderId="17" xfId="0" applyFont="1" applyBorder="1" applyAlignment="1">
      <alignment wrapText="1"/>
    </xf>
    <xf numFmtId="37" fontId="20" fillId="0" borderId="13" xfId="71" applyNumberFormat="1" applyFont="1" applyBorder="1" applyAlignment="1">
      <alignment horizontal="right"/>
      <protection/>
    </xf>
    <xf numFmtId="0" fontId="37" fillId="0" borderId="26" xfId="0" applyFont="1" applyBorder="1" applyAlignment="1">
      <alignment wrapText="1"/>
    </xf>
    <xf numFmtId="0" fontId="20" fillId="0" borderId="11" xfId="0" applyFont="1" applyBorder="1" applyAlignment="1">
      <alignment horizontal="center" vertical="center"/>
    </xf>
    <xf numFmtId="0" fontId="37" fillId="0" borderId="14" xfId="0" applyFont="1" applyBorder="1" applyAlignment="1">
      <alignment wrapText="1"/>
    </xf>
    <xf numFmtId="0" fontId="20" fillId="0" borderId="20" xfId="0" applyFont="1" applyBorder="1" applyAlignment="1">
      <alignment horizontal="center"/>
    </xf>
    <xf numFmtId="0" fontId="37" fillId="0" borderId="30" xfId="0" applyFont="1" applyBorder="1" applyAlignment="1">
      <alignment wrapText="1"/>
    </xf>
    <xf numFmtId="182" fontId="20" fillId="33" borderId="20" xfId="42" applyNumberFormat="1" applyFont="1" applyFill="1" applyBorder="1" applyAlignment="1" applyProtection="1">
      <alignment/>
      <protection hidden="1"/>
    </xf>
    <xf numFmtId="37" fontId="46" fillId="0" borderId="23" xfId="57" applyNumberFormat="1" applyFont="1" applyBorder="1" applyAlignment="1">
      <alignment horizontal="right"/>
      <protection/>
    </xf>
    <xf numFmtId="0" fontId="91" fillId="0" borderId="0" xfId="0" applyFont="1" applyAlignment="1">
      <alignment/>
    </xf>
    <xf numFmtId="37" fontId="92" fillId="0" borderId="0" xfId="0" applyNumberFormat="1" applyFont="1" applyFill="1" applyAlignment="1">
      <alignment/>
    </xf>
    <xf numFmtId="38" fontId="93" fillId="0" borderId="0" xfId="0" applyNumberFormat="1" applyFont="1" applyFill="1" applyAlignment="1">
      <alignment/>
    </xf>
    <xf numFmtId="0" fontId="92" fillId="0" borderId="0" xfId="0" applyFont="1" applyFill="1" applyAlignment="1">
      <alignment/>
    </xf>
    <xf numFmtId="0" fontId="93" fillId="0" borderId="0" xfId="0" applyFont="1" applyFill="1" applyAlignment="1">
      <alignment/>
    </xf>
    <xf numFmtId="0" fontId="91" fillId="0" borderId="0" xfId="0" applyFont="1" applyFill="1" applyAlignment="1">
      <alignment/>
    </xf>
    <xf numFmtId="0" fontId="94" fillId="0" borderId="0" xfId="0" applyFont="1" applyFill="1" applyAlignment="1">
      <alignment/>
    </xf>
    <xf numFmtId="0" fontId="20" fillId="0" borderId="17" xfId="0" applyFont="1" applyBorder="1" applyAlignment="1">
      <alignment wrapText="1"/>
    </xf>
    <xf numFmtId="37" fontId="20" fillId="0" borderId="22" xfId="71" applyNumberFormat="1" applyFont="1" applyBorder="1" applyAlignment="1">
      <alignment horizontal="right"/>
      <protection/>
    </xf>
    <xf numFmtId="182" fontId="0" fillId="0" borderId="0" xfId="0" applyNumberFormat="1" applyAlignment="1">
      <alignment/>
    </xf>
    <xf numFmtId="38" fontId="11" fillId="0" borderId="13" xfId="42" applyNumberFormat="1" applyFont="1" applyBorder="1" applyAlignment="1" applyProtection="1" quotePrefix="1">
      <alignment horizontal="right"/>
      <protection locked="0"/>
    </xf>
    <xf numFmtId="43" fontId="0" fillId="0" borderId="0" xfId="0" applyNumberFormat="1" applyAlignment="1">
      <alignment/>
    </xf>
    <xf numFmtId="37" fontId="0" fillId="0" borderId="0" xfId="0" applyNumberFormat="1" applyAlignment="1">
      <alignment/>
    </xf>
    <xf numFmtId="43" fontId="1" fillId="0" borderId="0" xfId="0" applyNumberFormat="1" applyFont="1" applyAlignment="1">
      <alignment/>
    </xf>
    <xf numFmtId="38" fontId="12" fillId="0" borderId="20" xfId="0" applyNumberFormat="1" applyFont="1" applyBorder="1" applyAlignment="1">
      <alignment/>
    </xf>
    <xf numFmtId="38" fontId="11" fillId="0" borderId="12" xfId="42" applyNumberFormat="1" applyFont="1" applyBorder="1" applyAlignment="1" applyProtection="1">
      <alignment horizontal="right"/>
      <protection locked="0"/>
    </xf>
    <xf numFmtId="0" fontId="11" fillId="0" borderId="13" xfId="0" applyFont="1" applyBorder="1" applyAlignment="1">
      <alignment/>
    </xf>
    <xf numFmtId="0" fontId="11" fillId="0" borderId="18" xfId="0" applyFont="1" applyBorder="1" applyAlignment="1">
      <alignment/>
    </xf>
    <xf numFmtId="38" fontId="12" fillId="0" borderId="20" xfId="0" applyNumberFormat="1" applyFont="1" applyBorder="1" applyAlignment="1">
      <alignment horizontal="right"/>
    </xf>
    <xf numFmtId="182" fontId="12" fillId="0" borderId="11" xfId="42" applyNumberFormat="1" applyFont="1" applyBorder="1" applyAlignment="1" applyProtection="1">
      <alignment/>
      <protection hidden="1"/>
    </xf>
    <xf numFmtId="38" fontId="12" fillId="0" borderId="24" xfId="0" applyNumberFormat="1" applyFont="1" applyBorder="1" applyAlignment="1">
      <alignment/>
    </xf>
    <xf numFmtId="37" fontId="2" fillId="0" borderId="0" xfId="0" applyNumberFormat="1" applyFont="1" applyAlignment="1">
      <alignment/>
    </xf>
    <xf numFmtId="38" fontId="22" fillId="0" borderId="37" xfId="0" applyNumberFormat="1" applyFont="1" applyFill="1" applyBorder="1" applyAlignment="1">
      <alignment/>
    </xf>
    <xf numFmtId="0" fontId="92" fillId="34" borderId="14" xfId="0" applyFont="1" applyFill="1" applyBorder="1" applyAlignment="1">
      <alignment horizontal="center"/>
    </xf>
    <xf numFmtId="38" fontId="20" fillId="0" borderId="38" xfId="0" applyNumberFormat="1" applyFont="1" applyFill="1" applyBorder="1" applyAlignment="1" applyProtection="1">
      <alignment horizontal="right"/>
      <protection locked="0"/>
    </xf>
    <xf numFmtId="0" fontId="0" fillId="0" borderId="16" xfId="0" applyFont="1" applyBorder="1" applyAlignment="1">
      <alignment horizontal="left"/>
    </xf>
    <xf numFmtId="0" fontId="0" fillId="0" borderId="12" xfId="0" applyFont="1" applyBorder="1" applyAlignment="1">
      <alignment horizontal="left"/>
    </xf>
    <xf numFmtId="0" fontId="0" fillId="0" borderId="0" xfId="0" applyFont="1" applyAlignment="1">
      <alignment/>
    </xf>
    <xf numFmtId="0" fontId="0" fillId="0" borderId="0" xfId="0" applyFont="1" applyBorder="1" applyAlignment="1">
      <alignment/>
    </xf>
    <xf numFmtId="0" fontId="0" fillId="0" borderId="18" xfId="0" applyFont="1" applyBorder="1" applyAlignment="1">
      <alignment/>
    </xf>
    <xf numFmtId="0" fontId="0" fillId="0" borderId="12" xfId="0" applyFont="1" applyBorder="1" applyAlignment="1">
      <alignment/>
    </xf>
    <xf numFmtId="0" fontId="38" fillId="0" borderId="0" xfId="0" applyFont="1" applyBorder="1" applyAlignment="1">
      <alignment/>
    </xf>
    <xf numFmtId="0" fontId="10" fillId="0" borderId="0" xfId="0" applyFont="1" applyBorder="1" applyAlignment="1">
      <alignment/>
    </xf>
    <xf numFmtId="0" fontId="9" fillId="0" borderId="17" xfId="0" applyFont="1" applyBorder="1" applyAlignment="1">
      <alignment horizontal="left"/>
    </xf>
    <xf numFmtId="0" fontId="0" fillId="0" borderId="18" xfId="0" applyFont="1" applyBorder="1" applyAlignment="1">
      <alignment horizontal="left"/>
    </xf>
    <xf numFmtId="38" fontId="11" fillId="0" borderId="17" xfId="42" applyNumberFormat="1" applyFont="1" applyBorder="1" applyAlignment="1" applyProtection="1">
      <alignment horizontal="right"/>
      <protection locked="0"/>
    </xf>
    <xf numFmtId="38" fontId="11" fillId="0" borderId="0" xfId="42" applyNumberFormat="1" applyFont="1" applyBorder="1" applyAlignment="1" applyProtection="1">
      <alignment horizontal="right"/>
      <protection locked="0"/>
    </xf>
    <xf numFmtId="0" fontId="92" fillId="34" borderId="14" xfId="0" applyFont="1" applyFill="1" applyBorder="1" applyAlignment="1">
      <alignment/>
    </xf>
    <xf numFmtId="0" fontId="92" fillId="34" borderId="0" xfId="0" applyFont="1" applyFill="1" applyBorder="1" applyAlignment="1">
      <alignment/>
    </xf>
    <xf numFmtId="0" fontId="49" fillId="0" borderId="12" xfId="0" applyFont="1" applyBorder="1" applyAlignment="1">
      <alignment/>
    </xf>
    <xf numFmtId="0" fontId="49" fillId="0" borderId="18" xfId="0" applyFont="1" applyBorder="1" applyAlignment="1">
      <alignment/>
    </xf>
    <xf numFmtId="0" fontId="50" fillId="0" borderId="0" xfId="0" applyFont="1" applyAlignment="1">
      <alignment/>
    </xf>
    <xf numFmtId="0" fontId="18" fillId="0" borderId="0" xfId="0" applyFont="1" applyBorder="1" applyAlignment="1">
      <alignment horizontal="left"/>
    </xf>
    <xf numFmtId="0" fontId="0" fillId="0" borderId="12" xfId="0" applyFont="1" applyBorder="1" applyAlignment="1">
      <alignment horizontal="left"/>
    </xf>
    <xf numFmtId="0" fontId="19" fillId="0" borderId="0" xfId="0" applyFont="1" applyAlignment="1" applyProtection="1">
      <alignment horizontal="center" wrapText="1"/>
      <protection/>
    </xf>
    <xf numFmtId="0" fontId="21" fillId="0" borderId="24" xfId="0" applyFont="1" applyFill="1" applyBorder="1" applyAlignment="1" applyProtection="1">
      <alignment horizontal="center" wrapText="1"/>
      <protection/>
    </xf>
    <xf numFmtId="0" fontId="20" fillId="0" borderId="30" xfId="0" applyFont="1" applyFill="1" applyBorder="1" applyAlignment="1" applyProtection="1">
      <alignment horizontal="center"/>
      <protection/>
    </xf>
    <xf numFmtId="0" fontId="20" fillId="0" borderId="19" xfId="0" applyFont="1" applyFill="1" applyBorder="1" applyAlignment="1" applyProtection="1">
      <alignment horizontal="center"/>
      <protection/>
    </xf>
    <xf numFmtId="0" fontId="21" fillId="0" borderId="30" xfId="0" applyFont="1" applyFill="1" applyBorder="1" applyAlignment="1" applyProtection="1">
      <alignment horizontal="center" wrapText="1"/>
      <protection locked="0"/>
    </xf>
    <xf numFmtId="0" fontId="20" fillId="0" borderId="19" xfId="0" applyFont="1" applyFill="1" applyBorder="1" applyAlignment="1" applyProtection="1">
      <alignment horizontal="center"/>
      <protection locked="0"/>
    </xf>
    <xf numFmtId="0" fontId="25" fillId="0" borderId="0" xfId="0" applyFont="1" applyAlignment="1" applyProtection="1">
      <alignment horizontal="left" wrapText="1"/>
      <protection/>
    </xf>
    <xf numFmtId="0" fontId="20" fillId="0" borderId="30" xfId="0" applyFont="1" applyFill="1" applyBorder="1" applyAlignment="1" applyProtection="1">
      <alignment horizontal="center" wrapText="1"/>
      <protection locked="0"/>
    </xf>
    <xf numFmtId="0" fontId="21" fillId="0" borderId="19" xfId="0" applyFont="1" applyFill="1" applyBorder="1" applyAlignment="1" applyProtection="1">
      <alignment horizontal="center"/>
      <protection locked="0"/>
    </xf>
    <xf numFmtId="0" fontId="20" fillId="0" borderId="24" xfId="0" applyFont="1" applyFill="1" applyBorder="1" applyAlignment="1" applyProtection="1">
      <alignment horizontal="center" wrapText="1"/>
      <protection locked="0"/>
    </xf>
    <xf numFmtId="0" fontId="21" fillId="0" borderId="19" xfId="0" applyFont="1" applyFill="1" applyBorder="1" applyAlignment="1" applyProtection="1">
      <alignment horizontal="center" wrapText="1"/>
      <protection locked="0"/>
    </xf>
    <xf numFmtId="0" fontId="92" fillId="34" borderId="14" xfId="0" applyFont="1" applyFill="1" applyBorder="1" applyAlignment="1">
      <alignment horizontal="center"/>
    </xf>
    <xf numFmtId="0" fontId="92" fillId="34" borderId="0" xfId="0" applyFont="1" applyFill="1" applyAlignment="1">
      <alignment horizontal="center"/>
    </xf>
    <xf numFmtId="0" fontId="20" fillId="34" borderId="0" xfId="0" applyFont="1" applyFill="1" applyAlignment="1">
      <alignment horizontal="center"/>
    </xf>
    <xf numFmtId="0" fontId="3" fillId="0" borderId="0" xfId="0" applyFont="1" applyAlignment="1" applyProtection="1">
      <alignment horizontal="center" wrapText="1"/>
      <protection/>
    </xf>
    <xf numFmtId="0" fontId="24" fillId="0" borderId="0" xfId="0" applyFont="1" applyAlignment="1">
      <alignment wrapText="1"/>
    </xf>
    <xf numFmtId="0" fontId="21" fillId="0" borderId="0" xfId="0" applyFont="1" applyAlignment="1">
      <alignment wrapText="1"/>
    </xf>
    <xf numFmtId="0" fontId="43" fillId="0" borderId="0" xfId="0" applyFont="1" applyAlignment="1">
      <alignment wrapText="1"/>
    </xf>
    <xf numFmtId="0" fontId="45" fillId="0" borderId="0" xfId="0" applyFont="1" applyAlignment="1">
      <alignment wrapText="1"/>
    </xf>
    <xf numFmtId="0" fontId="20" fillId="0" borderId="19" xfId="0" applyFont="1" applyFill="1" applyBorder="1" applyAlignment="1" applyProtection="1">
      <alignment horizontal="center" wrapText="1"/>
      <protection locked="0"/>
    </xf>
    <xf numFmtId="0" fontId="21" fillId="0" borderId="24" xfId="0" applyFont="1" applyFill="1" applyBorder="1" applyAlignment="1" applyProtection="1">
      <alignment horizontal="center" wrapText="1"/>
      <protection locked="0"/>
    </xf>
    <xf numFmtId="0" fontId="21" fillId="0" borderId="30" xfId="0" applyFont="1" applyFill="1" applyBorder="1" applyAlignment="1" applyProtection="1">
      <alignment horizontal="center" wrapText="1"/>
      <protection/>
    </xf>
    <xf numFmtId="0" fontId="21" fillId="0" borderId="19" xfId="0" applyFont="1" applyFill="1" applyBorder="1" applyAlignment="1" applyProtection="1">
      <alignment horizontal="center" wrapText="1"/>
      <protection/>
    </xf>
    <xf numFmtId="0" fontId="19" fillId="0" borderId="39" xfId="0" applyFont="1" applyBorder="1" applyAlignment="1" applyProtection="1">
      <alignment horizontal="center" wrapText="1"/>
      <protection/>
    </xf>
    <xf numFmtId="0" fontId="21" fillId="0" borderId="10" xfId="0" applyFont="1" applyFill="1" applyBorder="1" applyAlignment="1" applyProtection="1">
      <alignment horizontal="center" vertical="center" wrapText="1"/>
      <protection/>
    </xf>
    <xf numFmtId="0" fontId="20" fillId="0" borderId="13" xfId="0" applyFont="1" applyFill="1" applyBorder="1" applyAlignment="1" applyProtection="1">
      <alignment horizontal="center" vertical="center"/>
      <protection/>
    </xf>
    <xf numFmtId="0" fontId="21" fillId="0" borderId="20" xfId="0" applyFont="1" applyFill="1" applyBorder="1" applyAlignment="1" applyProtection="1">
      <alignment horizontal="center" wrapText="1"/>
      <protection/>
    </xf>
    <xf numFmtId="0" fontId="20" fillId="0" borderId="20" xfId="0" applyFont="1" applyFill="1" applyBorder="1" applyAlignment="1" applyProtection="1">
      <alignment horizontal="center"/>
      <protection/>
    </xf>
    <xf numFmtId="0" fontId="20" fillId="0" borderId="19" xfId="0" applyFont="1" applyFill="1" applyBorder="1" applyAlignment="1" applyProtection="1">
      <alignment horizontal="center" wrapText="1"/>
      <protection/>
    </xf>
    <xf numFmtId="0" fontId="34" fillId="0" borderId="24" xfId="0" applyFont="1" applyFill="1" applyBorder="1" applyAlignment="1" applyProtection="1">
      <alignment horizontal="center" wrapText="1"/>
      <protection/>
    </xf>
    <xf numFmtId="0" fontId="33" fillId="0" borderId="30" xfId="0" applyFont="1" applyFill="1" applyBorder="1" applyAlignment="1" applyProtection="1">
      <alignment horizontal="center"/>
      <protection/>
    </xf>
    <xf numFmtId="0" fontId="33" fillId="0" borderId="19" xfId="0" applyFont="1" applyFill="1" applyBorder="1" applyAlignment="1" applyProtection="1">
      <alignment horizontal="center"/>
      <protection/>
    </xf>
    <xf numFmtId="0" fontId="34" fillId="0" borderId="30" xfId="0" applyFont="1" applyFill="1" applyBorder="1" applyAlignment="1" applyProtection="1">
      <alignment horizontal="center" wrapText="1"/>
      <protection/>
    </xf>
    <xf numFmtId="0" fontId="33" fillId="0" borderId="19" xfId="0" applyFont="1" applyFill="1" applyBorder="1" applyAlignment="1" applyProtection="1">
      <alignment horizontal="center" wrapText="1"/>
      <protection/>
    </xf>
    <xf numFmtId="0" fontId="37"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vertical="top" wrapText="1"/>
    </xf>
    <xf numFmtId="0" fontId="35" fillId="0" borderId="0" xfId="0" applyFont="1" applyBorder="1" applyAlignment="1">
      <alignment wrapText="1"/>
    </xf>
    <xf numFmtId="0" fontId="2" fillId="0" borderId="0" xfId="0" applyFont="1" applyAlignment="1">
      <alignment wrapText="1"/>
    </xf>
    <xf numFmtId="0" fontId="36" fillId="0" borderId="40" xfId="0" applyFont="1" applyBorder="1" applyAlignment="1">
      <alignment horizontal="left" wrapText="1"/>
    </xf>
    <xf numFmtId="0" fontId="33" fillId="0" borderId="41" xfId="0" applyFont="1" applyBorder="1" applyAlignment="1">
      <alignment horizontal="left"/>
    </xf>
    <xf numFmtId="0" fontId="36" fillId="0" borderId="24" xfId="0" applyFont="1" applyBorder="1" applyAlignment="1">
      <alignment horizontal="center" vertical="center" wrapText="1"/>
    </xf>
    <xf numFmtId="0" fontId="33" fillId="0" borderId="30" xfId="0" applyFont="1" applyBorder="1" applyAlignment="1">
      <alignment horizontal="center" vertical="center"/>
    </xf>
    <xf numFmtId="0" fontId="33" fillId="0" borderId="19" xfId="0" applyFont="1" applyBorder="1" applyAlignment="1">
      <alignment horizontal="center" vertical="center"/>
    </xf>
    <xf numFmtId="0" fontId="33" fillId="0" borderId="30" xfId="0" applyFont="1" applyBorder="1" applyAlignment="1">
      <alignment horizontal="center" vertical="center" wrapText="1"/>
    </xf>
    <xf numFmtId="0" fontId="33" fillId="0" borderId="19" xfId="0" applyFont="1" applyBorder="1" applyAlignment="1">
      <alignment horizontal="center" vertical="center" wrapText="1"/>
    </xf>
    <xf numFmtId="0" fontId="36" fillId="0" borderId="17" xfId="0" applyFont="1" applyBorder="1" applyAlignment="1">
      <alignment horizontal="center" wrapText="1"/>
    </xf>
    <xf numFmtId="0" fontId="33" fillId="0" borderId="26" xfId="0" applyFont="1" applyBorder="1" applyAlignment="1">
      <alignment horizontal="center"/>
    </xf>
    <xf numFmtId="0" fontId="33" fillId="0" borderId="18" xfId="0" applyFont="1" applyBorder="1" applyAlignment="1">
      <alignment horizontal="center"/>
    </xf>
    <xf numFmtId="0" fontId="36" fillId="0" borderId="26" xfId="0" applyFont="1" applyBorder="1" applyAlignment="1">
      <alignment horizontal="center" wrapText="1"/>
    </xf>
    <xf numFmtId="0" fontId="28" fillId="0" borderId="0" xfId="0" applyFont="1" applyAlignment="1" applyProtection="1">
      <alignment horizontal="center"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7" fillId="0" borderId="0" xfId="0" applyFont="1" applyAlignment="1">
      <alignment horizontal="left"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9" xfId="0" applyFont="1" applyBorder="1" applyAlignment="1">
      <alignment horizontal="center" vertical="center"/>
    </xf>
    <xf numFmtId="0" fontId="5" fillId="0" borderId="30" xfId="0" applyFont="1" applyBorder="1" applyAlignment="1">
      <alignment horizontal="center" vertical="center" wrapText="1"/>
    </xf>
    <xf numFmtId="0" fontId="5" fillId="0" borderId="30" xfId="0" applyFont="1" applyBorder="1" applyAlignment="1">
      <alignment horizontal="center" vertical="center"/>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9" fillId="0" borderId="17" xfId="0" applyFont="1" applyBorder="1" applyAlignment="1">
      <alignment horizontal="center" vertical="top" wrapText="1"/>
    </xf>
    <xf numFmtId="0" fontId="9" fillId="0" borderId="18" xfId="0" applyFont="1" applyBorder="1" applyAlignment="1">
      <alignment horizontal="center" vertical="top" wrapText="1"/>
    </xf>
    <xf numFmtId="0" fontId="5" fillId="0" borderId="17" xfId="0" applyFont="1" applyBorder="1" applyAlignment="1">
      <alignment horizontal="center" vertical="top" wrapText="1"/>
    </xf>
    <xf numFmtId="0" fontId="5" fillId="0" borderId="18" xfId="0" applyFont="1" applyBorder="1" applyAlignment="1">
      <alignment horizontal="center" vertical="top" wrapText="1"/>
    </xf>
    <xf numFmtId="0" fontId="27" fillId="0" borderId="2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19" fillId="0" borderId="0" xfId="0" applyFont="1" applyAlignment="1">
      <alignment wrapText="1"/>
    </xf>
    <xf numFmtId="0" fontId="32" fillId="0" borderId="0" xfId="0" applyFont="1" applyAlignment="1">
      <alignment wrapText="1"/>
    </xf>
    <xf numFmtId="0" fontId="27" fillId="0" borderId="15" xfId="0" applyFont="1" applyBorder="1" applyAlignment="1">
      <alignment horizontal="center" wrapText="1"/>
    </xf>
    <xf numFmtId="0" fontId="27" fillId="0" borderId="16" xfId="0" applyFont="1" applyBorder="1" applyAlignment="1">
      <alignment horizontal="center" wrapText="1"/>
    </xf>
    <xf numFmtId="0" fontId="5" fillId="0" borderId="17" xfId="0" applyFont="1" applyBorder="1" applyAlignment="1">
      <alignment horizontal="center"/>
    </xf>
    <xf numFmtId="0" fontId="5" fillId="0" borderId="18" xfId="0" applyFont="1" applyBorder="1" applyAlignment="1">
      <alignment horizontal="center"/>
    </xf>
    <xf numFmtId="0" fontId="27" fillId="0" borderId="23" xfId="0" applyFont="1" applyBorder="1" applyAlignment="1">
      <alignment horizontal="center" wrapText="1"/>
    </xf>
    <xf numFmtId="0" fontId="5" fillId="0" borderId="26" xfId="0" applyFont="1" applyBorder="1" applyAlignment="1">
      <alignment horizontal="center"/>
    </xf>
    <xf numFmtId="0" fontId="5" fillId="0" borderId="30" xfId="0" applyFont="1" applyBorder="1" applyAlignment="1">
      <alignment horizontal="center" wrapText="1"/>
    </xf>
    <xf numFmtId="0" fontId="5" fillId="0" borderId="30" xfId="0" applyFont="1" applyBorder="1" applyAlignment="1">
      <alignment horizontal="center"/>
    </xf>
    <xf numFmtId="0" fontId="5" fillId="0" borderId="19" xfId="0" applyFont="1" applyBorder="1" applyAlignment="1">
      <alignment horizontal="center"/>
    </xf>
    <xf numFmtId="0" fontId="5" fillId="0" borderId="24" xfId="0" applyFont="1" applyBorder="1" applyAlignment="1">
      <alignment horizontal="center" wrapText="1"/>
    </xf>
    <xf numFmtId="0" fontId="5" fillId="0" borderId="19" xfId="0" applyFont="1" applyBorder="1" applyAlignment="1">
      <alignment horizontal="center" wrapText="1"/>
    </xf>
    <xf numFmtId="0" fontId="27" fillId="0" borderId="24" xfId="0" applyFont="1" applyBorder="1" applyAlignment="1">
      <alignment horizontal="center" wrapText="1"/>
    </xf>
    <xf numFmtId="0" fontId="27" fillId="0" borderId="30" xfId="0" applyFont="1" applyBorder="1" applyAlignment="1">
      <alignment horizontal="center" wrapText="1"/>
    </xf>
    <xf numFmtId="0" fontId="27" fillId="0" borderId="19" xfId="0" applyFont="1" applyBorder="1" applyAlignment="1">
      <alignment horizontal="center" wrapText="1"/>
    </xf>
    <xf numFmtId="0" fontId="13" fillId="0" borderId="0" xfId="0" applyFont="1" applyAlignment="1">
      <alignment horizontal="center"/>
    </xf>
    <xf numFmtId="0" fontId="48" fillId="0" borderId="0" xfId="0" applyFont="1" applyAlignment="1">
      <alignment horizont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一般 2" xfId="64"/>
    <cellStyle name="一般_234672" xfId="65"/>
    <cellStyle name="一般_234673" xfId="66"/>
    <cellStyle name="一般_234678" xfId="67"/>
    <cellStyle name="一般_291583" xfId="68"/>
    <cellStyle name="一般_291584" xfId="69"/>
    <cellStyle name="一般_291587" xfId="70"/>
    <cellStyle name="一般_RN0850RS" xfId="71"/>
  </cellStyles>
  <dxfs count="12">
    <dxf>
      <fill>
        <patternFill>
          <bgColor rgb="FFFF0000"/>
        </patternFill>
      </fill>
    </dxf>
    <dxf>
      <fill>
        <patternFill>
          <bgColor rgb="FFFF0000"/>
        </patternFill>
      </fill>
    </dxf>
    <dxf/>
    <dxf>
      <fill>
        <patternFill>
          <bgColor rgb="FFFF0000"/>
        </patternFill>
      </fill>
    </dxf>
    <dxf/>
    <dxf>
      <font>
        <b/>
        <i val="0"/>
      </font>
      <fill>
        <patternFill>
          <bgColor rgb="FFFF0000"/>
        </patternFill>
      </fill>
    </dxf>
    <dxf>
      <fill>
        <patternFill>
          <bgColor rgb="FFFF0000"/>
        </patternFill>
      </fill>
    </dxf>
    <dxf>
      <fill>
        <patternFill>
          <bgColor rgb="FFFF0000"/>
        </patternFill>
      </fill>
    </dxf>
    <dxf/>
    <dxf>
      <fill>
        <patternFill>
          <bgColor rgb="FFFF0000"/>
        </patternFill>
      </fill>
    </dxf>
    <dxf>
      <font>
        <b/>
        <i val="0"/>
      </font>
      <fill>
        <patternFill>
          <bgColor rgb="FFFF000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4"/>
  <sheetViews>
    <sheetView tabSelected="1" zoomScale="80" zoomScaleNormal="80" zoomScaleSheetLayoutView="75" zoomScalePageLayoutView="0" workbookViewId="0" topLeftCell="A1">
      <selection activeCell="I16" sqref="I16"/>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3" customFormat="1" ht="6" customHeight="1" thickBot="1">
      <c r="I1" s="73"/>
    </row>
    <row r="2" spans="1:9" s="8" customFormat="1" ht="31.5" customHeight="1" thickBot="1">
      <c r="A2" s="307" t="s">
        <v>202</v>
      </c>
      <c r="B2" s="307"/>
      <c r="C2" s="307"/>
      <c r="D2" s="307"/>
      <c r="E2" s="307"/>
      <c r="F2" s="307"/>
      <c r="G2" s="307"/>
      <c r="H2" s="307"/>
      <c r="I2" s="104" t="s">
        <v>266</v>
      </c>
    </row>
    <row r="3" spans="1:9" s="8" customFormat="1" ht="29.25" customHeight="1">
      <c r="A3" s="307" t="s">
        <v>854</v>
      </c>
      <c r="B3" s="307"/>
      <c r="C3" s="307"/>
      <c r="D3" s="307"/>
      <c r="E3" s="307"/>
      <c r="F3" s="307"/>
      <c r="G3" s="307"/>
      <c r="H3" s="307"/>
      <c r="I3" s="93"/>
    </row>
    <row r="4" spans="1:9" ht="3" customHeight="1">
      <c r="A4" s="2"/>
      <c r="B4" s="2"/>
      <c r="C4" s="2"/>
      <c r="D4" s="3"/>
      <c r="E4" s="4"/>
      <c r="F4" s="3"/>
      <c r="G4" s="1"/>
      <c r="H4" s="1"/>
      <c r="I4" s="1"/>
    </row>
    <row r="5" spans="1:9" ht="3" customHeight="1">
      <c r="A5" s="1"/>
      <c r="B5" s="1"/>
      <c r="C5" s="5"/>
      <c r="D5" s="5"/>
      <c r="E5" s="5"/>
      <c r="F5" s="6"/>
      <c r="G5" s="5"/>
      <c r="H5" s="1"/>
      <c r="I5" s="1"/>
    </row>
    <row r="6" spans="1:9" s="41" customFormat="1" ht="3" customHeight="1">
      <c r="A6" s="313"/>
      <c r="B6" s="313"/>
      <c r="C6" s="70"/>
      <c r="D6" s="70"/>
      <c r="E6" s="70"/>
      <c r="F6" s="71"/>
      <c r="G6" s="70"/>
      <c r="H6" s="72"/>
      <c r="I6" s="72"/>
    </row>
    <row r="7" spans="1:9" s="41" customFormat="1" ht="27.75" customHeight="1">
      <c r="A7" s="313" t="s">
        <v>203</v>
      </c>
      <c r="B7" s="313"/>
      <c r="C7" s="313"/>
      <c r="D7" s="313"/>
      <c r="E7" s="313"/>
      <c r="F7" s="71"/>
      <c r="G7" s="70"/>
      <c r="H7" s="72"/>
      <c r="I7" s="72"/>
    </row>
    <row r="8" spans="1:9" ht="6" customHeight="1">
      <c r="A8" s="7"/>
      <c r="B8" s="1"/>
      <c r="C8" s="5"/>
      <c r="D8" s="5"/>
      <c r="E8" s="5"/>
      <c r="F8" s="6"/>
      <c r="G8" s="5"/>
      <c r="H8" s="1"/>
      <c r="I8" s="1"/>
    </row>
    <row r="9" spans="1:9" s="43" customFormat="1" ht="21" customHeight="1">
      <c r="A9" s="42"/>
      <c r="B9" s="42"/>
      <c r="C9" s="308" t="s">
        <v>182</v>
      </c>
      <c r="D9" s="309"/>
      <c r="E9" s="309"/>
      <c r="F9" s="309"/>
      <c r="G9" s="309"/>
      <c r="H9" s="309"/>
      <c r="I9" s="310"/>
    </row>
    <row r="10" spans="1:9" s="43" customFormat="1" ht="22.5" customHeight="1">
      <c r="A10" s="44"/>
      <c r="B10" s="45"/>
      <c r="C10" s="311" t="s">
        <v>183</v>
      </c>
      <c r="D10" s="312"/>
      <c r="E10" s="42"/>
      <c r="F10" s="308" t="s">
        <v>184</v>
      </c>
      <c r="G10" s="310"/>
      <c r="H10" s="46"/>
      <c r="I10" s="46"/>
    </row>
    <row r="11" spans="1:12" s="43" customFormat="1" ht="53.25">
      <c r="A11" s="47" t="s">
        <v>185</v>
      </c>
      <c r="B11" s="48" t="s">
        <v>186</v>
      </c>
      <c r="C11" s="49" t="s">
        <v>187</v>
      </c>
      <c r="D11" s="50" t="s">
        <v>281</v>
      </c>
      <c r="E11" s="48" t="s">
        <v>188</v>
      </c>
      <c r="F11" s="50" t="s">
        <v>189</v>
      </c>
      <c r="G11" s="50" t="s">
        <v>190</v>
      </c>
      <c r="H11" s="48" t="s">
        <v>191</v>
      </c>
      <c r="I11" s="48" t="s">
        <v>282</v>
      </c>
      <c r="K11" s="92"/>
      <c r="L11" s="92"/>
    </row>
    <row r="12" spans="1:12" s="43" customFormat="1" ht="21">
      <c r="A12" s="51" t="s">
        <v>192</v>
      </c>
      <c r="B12" s="52" t="s">
        <v>193</v>
      </c>
      <c r="C12" s="53"/>
      <c r="D12" s="53"/>
      <c r="E12" s="54"/>
      <c r="F12" s="55" t="s">
        <v>270</v>
      </c>
      <c r="G12" s="55" t="s">
        <v>194</v>
      </c>
      <c r="H12" s="55" t="s">
        <v>194</v>
      </c>
      <c r="I12" s="55" t="s">
        <v>194</v>
      </c>
      <c r="K12" s="92"/>
      <c r="L12" s="92"/>
    </row>
    <row r="13" spans="1:18" s="43" customFormat="1" ht="21" customHeight="1">
      <c r="A13" s="56"/>
      <c r="B13" s="57" t="s">
        <v>195</v>
      </c>
      <c r="C13" s="173">
        <v>13194</v>
      </c>
      <c r="D13" s="173">
        <v>455478</v>
      </c>
      <c r="E13" s="176"/>
      <c r="F13" s="173">
        <v>38676562</v>
      </c>
      <c r="G13" s="173">
        <v>206234910</v>
      </c>
      <c r="H13" s="173">
        <v>19742307</v>
      </c>
      <c r="I13" s="225">
        <v>33841559</v>
      </c>
      <c r="J13" s="205"/>
      <c r="K13" s="205"/>
      <c r="L13" s="205"/>
      <c r="M13" s="205"/>
      <c r="N13" s="205"/>
      <c r="O13" s="205"/>
      <c r="P13" s="205"/>
      <c r="Q13" s="205"/>
      <c r="R13" s="205"/>
    </row>
    <row r="14" spans="1:18" s="43" customFormat="1" ht="43.5" customHeight="1">
      <c r="A14" s="56"/>
      <c r="B14" s="59" t="s">
        <v>214</v>
      </c>
      <c r="C14" s="178"/>
      <c r="D14" s="169"/>
      <c r="E14" s="177"/>
      <c r="F14" s="169"/>
      <c r="G14" s="169"/>
      <c r="H14" s="173">
        <v>0</v>
      </c>
      <c r="I14" s="173">
        <v>303669</v>
      </c>
      <c r="J14" s="205"/>
      <c r="K14" s="205" t="s">
        <v>465</v>
      </c>
      <c r="L14" s="205"/>
      <c r="M14" s="205"/>
      <c r="N14" s="205"/>
      <c r="O14" s="205"/>
      <c r="P14" s="205"/>
      <c r="Q14" s="205"/>
      <c r="R14" s="205"/>
    </row>
    <row r="15" spans="1:18" s="43" customFormat="1" ht="21" customHeight="1">
      <c r="A15" s="56"/>
      <c r="B15" s="59" t="s">
        <v>215</v>
      </c>
      <c r="C15" s="169"/>
      <c r="D15" s="169"/>
      <c r="E15" s="169"/>
      <c r="F15" s="169"/>
      <c r="G15" s="177"/>
      <c r="H15" s="173">
        <v>0</v>
      </c>
      <c r="I15" s="225">
        <v>56528</v>
      </c>
      <c r="J15" s="205"/>
      <c r="K15" s="205"/>
      <c r="L15" s="205"/>
      <c r="M15" s="205"/>
      <c r="N15" s="205"/>
      <c r="O15" s="205"/>
      <c r="P15" s="205"/>
      <c r="Q15" s="205"/>
      <c r="R15" s="205"/>
    </row>
    <row r="16" spans="1:18" s="43" customFormat="1" ht="21" customHeight="1">
      <c r="A16" s="56"/>
      <c r="B16" s="59" t="s">
        <v>216</v>
      </c>
      <c r="C16" s="177"/>
      <c r="D16" s="177"/>
      <c r="E16" s="169"/>
      <c r="F16" s="173">
        <v>23000</v>
      </c>
      <c r="G16" s="173">
        <v>12187329</v>
      </c>
      <c r="H16" s="173">
        <v>6334</v>
      </c>
      <c r="I16" s="225">
        <v>84929</v>
      </c>
      <c r="J16" s="205"/>
      <c r="K16" s="205"/>
      <c r="L16" s="205"/>
      <c r="M16" s="205"/>
      <c r="N16" s="205"/>
      <c r="O16" s="205"/>
      <c r="P16" s="205"/>
      <c r="Q16" s="205"/>
      <c r="R16" s="205"/>
    </row>
    <row r="17" spans="1:18" s="43" customFormat="1" ht="21" customHeight="1">
      <c r="A17" s="56"/>
      <c r="B17" s="62" t="s">
        <v>217</v>
      </c>
      <c r="C17" s="173">
        <v>1396</v>
      </c>
      <c r="D17" s="173">
        <v>51990</v>
      </c>
      <c r="E17" s="169"/>
      <c r="F17" s="173">
        <v>77480</v>
      </c>
      <c r="G17" s="173">
        <v>3326332</v>
      </c>
      <c r="H17" s="173">
        <v>1162593</v>
      </c>
      <c r="I17" s="173">
        <v>5514226</v>
      </c>
      <c r="J17" s="205"/>
      <c r="K17" s="205"/>
      <c r="L17" s="205"/>
      <c r="M17" s="205"/>
      <c r="N17" s="205"/>
      <c r="O17" s="205"/>
      <c r="P17" s="205"/>
      <c r="Q17" s="205"/>
      <c r="R17" s="205"/>
    </row>
    <row r="18" spans="1:18" s="43" customFormat="1" ht="21" customHeight="1">
      <c r="A18" s="63"/>
      <c r="B18" s="64" t="s">
        <v>218</v>
      </c>
      <c r="C18" s="173">
        <v>14590</v>
      </c>
      <c r="D18" s="173">
        <v>507468</v>
      </c>
      <c r="E18" s="169"/>
      <c r="F18" s="173">
        <v>38777042</v>
      </c>
      <c r="G18" s="173">
        <v>221748571</v>
      </c>
      <c r="H18" s="173">
        <v>20911234</v>
      </c>
      <c r="I18" s="173">
        <v>39800911</v>
      </c>
      <c r="J18" s="205"/>
      <c r="K18" s="205"/>
      <c r="L18" s="205"/>
      <c r="M18" s="205"/>
      <c r="N18" s="205"/>
      <c r="O18" s="205"/>
      <c r="P18" s="205"/>
      <c r="Q18" s="205"/>
      <c r="R18" s="205"/>
    </row>
    <row r="19" spans="1:18" s="43" customFormat="1" ht="21" customHeight="1">
      <c r="A19" s="66" t="s">
        <v>196</v>
      </c>
      <c r="B19" s="67" t="s">
        <v>219</v>
      </c>
      <c r="C19" s="173">
        <v>0</v>
      </c>
      <c r="D19" s="173">
        <v>0</v>
      </c>
      <c r="E19" s="169"/>
      <c r="F19" s="169"/>
      <c r="G19" s="177"/>
      <c r="H19" s="173">
        <v>0</v>
      </c>
      <c r="I19" s="173">
        <v>220</v>
      </c>
      <c r="J19" s="205"/>
      <c r="K19" s="205"/>
      <c r="L19" s="205"/>
      <c r="M19" s="205"/>
      <c r="N19" s="205"/>
      <c r="O19" s="205"/>
      <c r="P19" s="205"/>
      <c r="Q19" s="205"/>
      <c r="R19" s="205"/>
    </row>
    <row r="20" spans="1:18" s="43" customFormat="1" ht="43.5" customHeight="1">
      <c r="A20" s="68" t="s">
        <v>197</v>
      </c>
      <c r="B20" s="67" t="s">
        <v>220</v>
      </c>
      <c r="C20" s="173">
        <v>8890</v>
      </c>
      <c r="D20" s="173">
        <v>4301</v>
      </c>
      <c r="E20" s="177"/>
      <c r="F20" s="173">
        <v>4412707</v>
      </c>
      <c r="G20" s="173">
        <v>2753512</v>
      </c>
      <c r="H20" s="173">
        <v>4288134</v>
      </c>
      <c r="I20" s="173">
        <v>263122</v>
      </c>
      <c r="J20" s="205"/>
      <c r="K20" s="205"/>
      <c r="L20" s="205"/>
      <c r="M20" s="205"/>
      <c r="N20" s="205"/>
      <c r="O20" s="205"/>
      <c r="P20" s="205"/>
      <c r="Q20" s="205"/>
      <c r="R20" s="205"/>
    </row>
    <row r="21" spans="1:18" s="43" customFormat="1" ht="43.5" customHeight="1">
      <c r="A21" s="56"/>
      <c r="B21" s="59" t="s">
        <v>221</v>
      </c>
      <c r="C21" s="169"/>
      <c r="D21" s="169"/>
      <c r="E21" s="169"/>
      <c r="F21" s="169"/>
      <c r="G21" s="177"/>
      <c r="H21" s="173">
        <v>0</v>
      </c>
      <c r="I21" s="173">
        <v>16722</v>
      </c>
      <c r="J21" s="205"/>
      <c r="K21" s="205"/>
      <c r="L21" s="205"/>
      <c r="M21" s="205"/>
      <c r="N21" s="205"/>
      <c r="O21" s="205"/>
      <c r="P21" s="205"/>
      <c r="Q21" s="205"/>
      <c r="R21" s="205"/>
    </row>
    <row r="22" spans="1:18" s="43" customFormat="1" ht="21" customHeight="1">
      <c r="A22" s="56"/>
      <c r="B22" s="59" t="s">
        <v>215</v>
      </c>
      <c r="C22" s="169"/>
      <c r="D22" s="169"/>
      <c r="E22" s="169"/>
      <c r="F22" s="169"/>
      <c r="G22" s="177"/>
      <c r="H22" s="173">
        <v>0</v>
      </c>
      <c r="I22" s="173">
        <v>720</v>
      </c>
      <c r="J22" s="205"/>
      <c r="K22" s="205"/>
      <c r="L22" s="205"/>
      <c r="M22" s="205"/>
      <c r="N22" s="205"/>
      <c r="O22" s="205"/>
      <c r="P22" s="205"/>
      <c r="Q22" s="205"/>
      <c r="R22" s="205"/>
    </row>
    <row r="23" spans="1:18" s="43" customFormat="1" ht="21" customHeight="1">
      <c r="A23" s="56"/>
      <c r="B23" s="59" t="s">
        <v>216</v>
      </c>
      <c r="C23" s="177"/>
      <c r="D23" s="177"/>
      <c r="E23" s="177"/>
      <c r="F23" s="173">
        <v>0</v>
      </c>
      <c r="G23" s="173">
        <v>329501</v>
      </c>
      <c r="H23" s="173">
        <v>0</v>
      </c>
      <c r="I23" s="173">
        <v>1103</v>
      </c>
      <c r="J23" s="205"/>
      <c r="K23" s="205"/>
      <c r="L23" s="205"/>
      <c r="M23" s="205"/>
      <c r="N23" s="205"/>
      <c r="O23" s="205"/>
      <c r="P23" s="205"/>
      <c r="Q23" s="205"/>
      <c r="R23" s="205"/>
    </row>
    <row r="24" spans="1:18" s="43" customFormat="1" ht="21" customHeight="1">
      <c r="A24" s="63"/>
      <c r="B24" s="64" t="s">
        <v>222</v>
      </c>
      <c r="C24" s="173">
        <v>8890</v>
      </c>
      <c r="D24" s="173">
        <v>4301</v>
      </c>
      <c r="E24" s="169"/>
      <c r="F24" s="173">
        <v>4412707</v>
      </c>
      <c r="G24" s="173">
        <v>3083013</v>
      </c>
      <c r="H24" s="173">
        <v>4288134</v>
      </c>
      <c r="I24" s="173">
        <v>281667</v>
      </c>
      <c r="J24" s="205"/>
      <c r="K24" s="205"/>
      <c r="L24" s="205"/>
      <c r="M24" s="205"/>
      <c r="N24" s="205"/>
      <c r="O24" s="205"/>
      <c r="P24" s="205"/>
      <c r="Q24" s="205"/>
      <c r="R24" s="205"/>
    </row>
    <row r="25" spans="1:18" s="43" customFormat="1" ht="21" customHeight="1">
      <c r="A25" s="66" t="s">
        <v>198</v>
      </c>
      <c r="B25" s="67" t="s">
        <v>223</v>
      </c>
      <c r="C25" s="173">
        <v>0</v>
      </c>
      <c r="D25" s="173">
        <v>7324</v>
      </c>
      <c r="E25" s="169"/>
      <c r="F25" s="169"/>
      <c r="G25" s="177"/>
      <c r="H25" s="173">
        <v>0</v>
      </c>
      <c r="I25" s="173">
        <v>45508</v>
      </c>
      <c r="J25" s="205"/>
      <c r="K25" s="205"/>
      <c r="L25" s="205"/>
      <c r="M25" s="205"/>
      <c r="N25" s="205"/>
      <c r="O25" s="205"/>
      <c r="P25" s="205"/>
      <c r="Q25" s="205"/>
      <c r="R25" s="205"/>
    </row>
    <row r="26" spans="1:18" s="43" customFormat="1" ht="21" customHeight="1">
      <c r="A26" s="66" t="s">
        <v>199</v>
      </c>
      <c r="B26" s="67" t="s">
        <v>224</v>
      </c>
      <c r="C26" s="173">
        <v>0</v>
      </c>
      <c r="D26" s="173">
        <v>0</v>
      </c>
      <c r="E26" s="177"/>
      <c r="F26" s="169"/>
      <c r="G26" s="177"/>
      <c r="H26" s="173">
        <v>0</v>
      </c>
      <c r="I26" s="173">
        <v>0</v>
      </c>
      <c r="J26" s="205"/>
      <c r="K26" s="205"/>
      <c r="L26" s="205"/>
      <c r="M26" s="205"/>
      <c r="N26" s="205"/>
      <c r="O26" s="205"/>
      <c r="P26" s="205"/>
      <c r="Q26" s="205"/>
      <c r="R26" s="205"/>
    </row>
    <row r="27" spans="1:18" s="43" customFormat="1" ht="21" customHeight="1">
      <c r="A27" s="66" t="s">
        <v>200</v>
      </c>
      <c r="B27" s="67" t="s">
        <v>225</v>
      </c>
      <c r="C27" s="173">
        <v>0</v>
      </c>
      <c r="D27" s="173">
        <v>0</v>
      </c>
      <c r="E27" s="169"/>
      <c r="F27" s="177"/>
      <c r="G27" s="177"/>
      <c r="H27" s="173">
        <v>0</v>
      </c>
      <c r="I27" s="173">
        <v>0</v>
      </c>
      <c r="J27" s="205"/>
      <c r="K27" s="205"/>
      <c r="L27" s="205"/>
      <c r="M27" s="205"/>
      <c r="N27" s="205"/>
      <c r="O27" s="205"/>
      <c r="P27" s="205"/>
      <c r="Q27" s="205"/>
      <c r="R27" s="205"/>
    </row>
    <row r="28" spans="1:18" s="43" customFormat="1" ht="21" customHeight="1">
      <c r="A28" s="69"/>
      <c r="B28" s="64" t="s">
        <v>201</v>
      </c>
      <c r="C28" s="65">
        <f>C18+C19+C24+C25+C26+C27</f>
        <v>23480</v>
      </c>
      <c r="D28" s="65">
        <f>D18+D19+D24+D25+D26+D27</f>
        <v>519093</v>
      </c>
      <c r="E28" s="60"/>
      <c r="F28" s="65">
        <f>F18+F19+F24+F25+F26+F27</f>
        <v>43189749</v>
      </c>
      <c r="G28" s="65">
        <f>G18+G19+G24+G25+G26+G27</f>
        <v>224831584</v>
      </c>
      <c r="H28" s="65">
        <f>H18+H19+H24+H25+H26+H27</f>
        <v>25199368</v>
      </c>
      <c r="I28" s="65">
        <f>I18+I19+I24+I25+I26+I27</f>
        <v>40128306</v>
      </c>
      <c r="J28" s="205"/>
      <c r="K28" s="205"/>
      <c r="L28" s="205"/>
      <c r="M28" s="205"/>
      <c r="N28" s="205"/>
      <c r="O28" s="205"/>
      <c r="P28" s="205"/>
      <c r="Q28" s="205"/>
      <c r="R28" s="205"/>
    </row>
    <row r="29" ht="15">
      <c r="H29" s="226"/>
    </row>
    <row r="30" ht="15">
      <c r="C30" s="226"/>
    </row>
    <row r="32" spans="7:9" ht="16.5">
      <c r="G32" s="274"/>
      <c r="H32" s="215"/>
      <c r="I32" s="276"/>
    </row>
    <row r="33" spans="7:9" ht="16.5">
      <c r="G33" s="275"/>
      <c r="H33" s="215"/>
      <c r="I33" s="276"/>
    </row>
    <row r="34" spans="7:9" ht="16.5">
      <c r="G34" s="275"/>
      <c r="H34" s="215"/>
      <c r="I34" s="276"/>
    </row>
  </sheetData>
  <sheetProtection/>
  <mergeCells count="7">
    <mergeCell ref="A2:H2"/>
    <mergeCell ref="A3:H3"/>
    <mergeCell ref="C9:I9"/>
    <mergeCell ref="C10:D10"/>
    <mergeCell ref="F10:G10"/>
    <mergeCell ref="A6:B6"/>
    <mergeCell ref="A7:E7"/>
  </mergeCells>
  <dataValidations count="3">
    <dataValidation type="custom" showInputMessage="1" showErrorMessage="1" errorTitle="NO INPUT is allowed" sqref="F14:G15 F21:G22 G19 C14:D15 C21:D22 E13:E28">
      <formula1>" "</formula1>
    </dataValidation>
    <dataValidation type="custom" allowBlank="1" showInputMessage="1" showErrorMessage="1" errorTitle="NO INPUT is allowed" sqref="C16:D16 F25:G27 C23:D23 F19">
      <formula1>" "</formula1>
    </dataValidation>
    <dataValidation operator="equal" allowBlank="1" showInputMessage="1" showErrorMessage="1" sqref="F4 G5:G8"/>
  </dataValidations>
  <printOptions/>
  <pageMargins left="0.551181102362205" right="0.551181102362205" top="0.25" bottom="0.25" header="0.511811023622047" footer="0.511811023622047"/>
  <pageSetup horizontalDpi="600" verticalDpi="600" orientation="landscape" paperSize="9" scale="92" r:id="rId1"/>
</worksheet>
</file>

<file path=xl/worksheets/sheet10.xml><?xml version="1.0" encoding="utf-8"?>
<worksheet xmlns="http://schemas.openxmlformats.org/spreadsheetml/2006/main" xmlns:r="http://schemas.openxmlformats.org/officeDocument/2006/relationships">
  <dimension ref="A1:L48"/>
  <sheetViews>
    <sheetView zoomScale="80" zoomScaleNormal="80"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8" customWidth="1"/>
  </cols>
  <sheetData>
    <row r="1" s="1" customFormat="1" ht="6" customHeight="1" thickBot="1">
      <c r="I1" s="90"/>
    </row>
    <row r="2" spans="1:9" s="1" customFormat="1" ht="31.5" customHeight="1" thickBot="1">
      <c r="A2" s="307" t="s">
        <v>202</v>
      </c>
      <c r="B2" s="307"/>
      <c r="C2" s="307"/>
      <c r="D2" s="307"/>
      <c r="E2" s="307"/>
      <c r="F2" s="307"/>
      <c r="G2" s="307"/>
      <c r="H2" s="330"/>
      <c r="I2" s="104" t="s">
        <v>267</v>
      </c>
    </row>
    <row r="3" spans="1:9" s="1" customFormat="1" ht="25.5" customHeight="1">
      <c r="A3" s="321" t="str">
        <f>'Form HKLQ1-1'!A3:H3</f>
        <v>二零二零年一月至六月
January to June 2020</v>
      </c>
      <c r="B3" s="321"/>
      <c r="C3" s="321"/>
      <c r="D3" s="321"/>
      <c r="E3" s="321"/>
      <c r="F3" s="321"/>
      <c r="G3" s="321"/>
      <c r="H3" s="321"/>
      <c r="I3" s="93"/>
    </row>
    <row r="4" spans="1:9" s="1" customFormat="1" ht="3" customHeight="1">
      <c r="A4" s="212"/>
      <c r="B4" s="212"/>
      <c r="C4" s="212"/>
      <c r="D4" s="212"/>
      <c r="E4" s="212"/>
      <c r="F4" s="212"/>
      <c r="G4" s="212"/>
      <c r="H4" s="212"/>
      <c r="I4" s="93"/>
    </row>
    <row r="5" spans="3:7" s="1" customFormat="1" ht="3" customHeight="1">
      <c r="C5" s="5"/>
      <c r="D5" s="5"/>
      <c r="E5" s="5"/>
      <c r="F5" s="6"/>
      <c r="G5" s="5"/>
    </row>
    <row r="6" spans="1:7" s="1" customFormat="1" ht="3" customHeight="1">
      <c r="A6" s="7"/>
      <c r="C6" s="5"/>
      <c r="D6" s="5"/>
      <c r="E6" s="5"/>
      <c r="F6" s="6"/>
      <c r="G6" s="5"/>
    </row>
    <row r="7" spans="1:7" s="72" customFormat="1" ht="27.75" customHeight="1">
      <c r="A7" s="313" t="s">
        <v>462</v>
      </c>
      <c r="B7" s="313"/>
      <c r="C7" s="313"/>
      <c r="D7" s="70"/>
      <c r="E7" s="70"/>
      <c r="F7" s="71"/>
      <c r="G7" s="70"/>
    </row>
    <row r="8" spans="1:7" s="1" customFormat="1" ht="6" customHeight="1">
      <c r="A8" s="7"/>
      <c r="C8" s="5"/>
      <c r="D8" s="5"/>
      <c r="E8" s="5"/>
      <c r="F8" s="6"/>
      <c r="G8" s="5"/>
    </row>
    <row r="9" spans="1:9" s="91" customFormat="1" ht="21" customHeight="1">
      <c r="A9" s="42"/>
      <c r="B9" s="94"/>
      <c r="C9" s="308" t="s">
        <v>182</v>
      </c>
      <c r="D9" s="328"/>
      <c r="E9" s="328"/>
      <c r="F9" s="328"/>
      <c r="G9" s="328"/>
      <c r="H9" s="328"/>
      <c r="I9" s="329"/>
    </row>
    <row r="10" spans="1:9" s="91" customFormat="1" ht="21" customHeight="1">
      <c r="A10" s="45"/>
      <c r="B10" s="95"/>
      <c r="C10" s="308" t="s">
        <v>226</v>
      </c>
      <c r="D10" s="329"/>
      <c r="E10" s="42"/>
      <c r="F10" s="308" t="s">
        <v>227</v>
      </c>
      <c r="G10" s="329"/>
      <c r="H10" s="46"/>
      <c r="I10" s="46"/>
    </row>
    <row r="11" spans="1:9" s="91" customFormat="1" ht="54" customHeight="1">
      <c r="A11" s="48" t="s">
        <v>228</v>
      </c>
      <c r="B11" s="96" t="s">
        <v>229</v>
      </c>
      <c r="C11" s="49" t="s">
        <v>230</v>
      </c>
      <c r="D11" s="89" t="s">
        <v>281</v>
      </c>
      <c r="E11" s="48" t="s">
        <v>231</v>
      </c>
      <c r="F11" s="49" t="s">
        <v>232</v>
      </c>
      <c r="G11" s="50" t="s">
        <v>233</v>
      </c>
      <c r="H11" s="48" t="s">
        <v>234</v>
      </c>
      <c r="I11" s="48" t="s">
        <v>235</v>
      </c>
    </row>
    <row r="12" spans="1:9" s="91" customFormat="1" ht="21" customHeight="1">
      <c r="A12" s="51" t="s">
        <v>236</v>
      </c>
      <c r="B12" s="52" t="s">
        <v>237</v>
      </c>
      <c r="C12" s="53"/>
      <c r="D12" s="53"/>
      <c r="E12" s="53"/>
      <c r="F12" s="55" t="s">
        <v>271</v>
      </c>
      <c r="G12" s="55" t="s">
        <v>271</v>
      </c>
      <c r="H12" s="55" t="s">
        <v>271</v>
      </c>
      <c r="I12" s="55" t="s">
        <v>272</v>
      </c>
    </row>
    <row r="13" spans="1:12" s="43" customFormat="1" ht="21" customHeight="1">
      <c r="A13" s="56"/>
      <c r="B13" s="57" t="s">
        <v>238</v>
      </c>
      <c r="C13" s="58">
        <v>0</v>
      </c>
      <c r="D13" s="58">
        <v>32</v>
      </c>
      <c r="E13" s="58">
        <v>440958</v>
      </c>
      <c r="F13" s="58">
        <v>0</v>
      </c>
      <c r="G13" s="58">
        <v>5144272</v>
      </c>
      <c r="H13" s="58">
        <v>0</v>
      </c>
      <c r="I13" s="58">
        <v>2025</v>
      </c>
      <c r="J13" s="208"/>
      <c r="K13" s="208"/>
      <c r="L13" s="205"/>
    </row>
    <row r="14" spans="1:12" s="43" customFormat="1" ht="43.5" customHeight="1">
      <c r="A14" s="56"/>
      <c r="B14" s="59" t="s">
        <v>239</v>
      </c>
      <c r="C14" s="169"/>
      <c r="D14" s="178"/>
      <c r="E14" s="177"/>
      <c r="F14" s="177"/>
      <c r="G14" s="177"/>
      <c r="H14" s="58">
        <v>0</v>
      </c>
      <c r="I14" s="58">
        <v>0</v>
      </c>
      <c r="J14" s="208"/>
      <c r="K14" s="208"/>
      <c r="L14" s="205"/>
    </row>
    <row r="15" spans="1:12" s="43" customFormat="1" ht="21" customHeight="1">
      <c r="A15" s="56"/>
      <c r="B15" s="59" t="s">
        <v>240</v>
      </c>
      <c r="C15" s="169"/>
      <c r="D15" s="169"/>
      <c r="E15" s="177"/>
      <c r="F15" s="177"/>
      <c r="G15" s="177"/>
      <c r="H15" s="58">
        <v>0</v>
      </c>
      <c r="I15" s="58">
        <v>18</v>
      </c>
      <c r="J15" s="208"/>
      <c r="K15" s="208"/>
      <c r="L15" s="205"/>
    </row>
    <row r="16" spans="1:12" s="43" customFormat="1" ht="21" customHeight="1">
      <c r="A16" s="56"/>
      <c r="B16" s="59" t="s">
        <v>241</v>
      </c>
      <c r="C16" s="177"/>
      <c r="D16" s="177"/>
      <c r="E16" s="177"/>
      <c r="F16" s="58">
        <v>0</v>
      </c>
      <c r="G16" s="58">
        <v>0</v>
      </c>
      <c r="H16" s="58">
        <v>0</v>
      </c>
      <c r="I16" s="58">
        <v>0</v>
      </c>
      <c r="J16" s="208"/>
      <c r="K16" s="208"/>
      <c r="L16" s="205"/>
    </row>
    <row r="17" spans="1:12" s="43" customFormat="1" ht="21" customHeight="1">
      <c r="A17" s="56"/>
      <c r="B17" s="62" t="s">
        <v>242</v>
      </c>
      <c r="C17" s="58">
        <v>0</v>
      </c>
      <c r="D17" s="58">
        <v>0</v>
      </c>
      <c r="E17" s="58">
        <v>0</v>
      </c>
      <c r="F17" s="58">
        <v>0</v>
      </c>
      <c r="G17" s="58">
        <v>0</v>
      </c>
      <c r="H17" s="58">
        <v>0</v>
      </c>
      <c r="I17" s="58">
        <v>0</v>
      </c>
      <c r="J17" s="208"/>
      <c r="K17" s="208"/>
      <c r="L17" s="205"/>
    </row>
    <row r="18" spans="1:12" s="91" customFormat="1" ht="21" customHeight="1">
      <c r="A18" s="63"/>
      <c r="B18" s="64" t="s">
        <v>243</v>
      </c>
      <c r="C18" s="58">
        <v>0</v>
      </c>
      <c r="D18" s="58">
        <v>32</v>
      </c>
      <c r="E18" s="58">
        <v>440958</v>
      </c>
      <c r="F18" s="58">
        <v>0</v>
      </c>
      <c r="G18" s="58">
        <v>5144272</v>
      </c>
      <c r="H18" s="61">
        <v>0</v>
      </c>
      <c r="I18" s="61">
        <v>2043</v>
      </c>
      <c r="J18" s="208"/>
      <c r="K18" s="208"/>
      <c r="L18" s="205"/>
    </row>
    <row r="19" spans="1:12" s="43" customFormat="1" ht="21" customHeight="1">
      <c r="A19" s="66" t="s">
        <v>244</v>
      </c>
      <c r="B19" s="67" t="s">
        <v>245</v>
      </c>
      <c r="C19" s="61">
        <v>0</v>
      </c>
      <c r="D19" s="61">
        <v>0</v>
      </c>
      <c r="E19" s="61">
        <v>0</v>
      </c>
      <c r="F19" s="177"/>
      <c r="G19" s="177"/>
      <c r="H19" s="61">
        <v>0</v>
      </c>
      <c r="I19" s="61">
        <v>0</v>
      </c>
      <c r="J19" s="208"/>
      <c r="K19" s="208"/>
      <c r="L19" s="205"/>
    </row>
    <row r="20" spans="1:12" s="43" customFormat="1" ht="43.5" customHeight="1">
      <c r="A20" s="97" t="s">
        <v>246</v>
      </c>
      <c r="B20" s="59" t="s">
        <v>247</v>
      </c>
      <c r="C20" s="61">
        <v>0</v>
      </c>
      <c r="D20" s="61">
        <v>0</v>
      </c>
      <c r="E20" s="61">
        <v>0</v>
      </c>
      <c r="F20" s="61">
        <v>0</v>
      </c>
      <c r="G20" s="61">
        <v>0</v>
      </c>
      <c r="H20" s="61">
        <v>0</v>
      </c>
      <c r="I20" s="61">
        <v>0</v>
      </c>
      <c r="J20" s="208"/>
      <c r="K20" s="208"/>
      <c r="L20" s="205"/>
    </row>
    <row r="21" spans="1:12" s="43" customFormat="1" ht="43.5" customHeight="1">
      <c r="A21" s="56"/>
      <c r="B21" s="59" t="s">
        <v>248</v>
      </c>
      <c r="C21" s="169"/>
      <c r="D21" s="169"/>
      <c r="E21" s="177"/>
      <c r="F21" s="177"/>
      <c r="G21" s="177"/>
      <c r="H21" s="61">
        <v>0</v>
      </c>
      <c r="I21" s="61">
        <v>0</v>
      </c>
      <c r="J21" s="208"/>
      <c r="K21" s="208"/>
      <c r="L21" s="205"/>
    </row>
    <row r="22" spans="1:12" s="43" customFormat="1" ht="21" customHeight="1">
      <c r="A22" s="56"/>
      <c r="B22" s="59" t="s">
        <v>240</v>
      </c>
      <c r="C22" s="169"/>
      <c r="D22" s="169"/>
      <c r="E22" s="177"/>
      <c r="F22" s="177"/>
      <c r="G22" s="177"/>
      <c r="H22" s="61">
        <v>0</v>
      </c>
      <c r="I22" s="61">
        <v>0</v>
      </c>
      <c r="J22" s="208"/>
      <c r="K22" s="208"/>
      <c r="L22" s="205"/>
    </row>
    <row r="23" spans="1:12" s="43" customFormat="1" ht="21" customHeight="1">
      <c r="A23" s="56"/>
      <c r="B23" s="59" t="s">
        <v>241</v>
      </c>
      <c r="C23" s="169"/>
      <c r="D23" s="169"/>
      <c r="E23" s="177"/>
      <c r="F23" s="61">
        <v>0</v>
      </c>
      <c r="G23" s="61">
        <v>0</v>
      </c>
      <c r="H23" s="61">
        <v>0</v>
      </c>
      <c r="I23" s="61">
        <v>0</v>
      </c>
      <c r="J23" s="208"/>
      <c r="K23" s="208"/>
      <c r="L23" s="205"/>
    </row>
    <row r="24" spans="1:12" s="91" customFormat="1" ht="21" customHeight="1">
      <c r="A24" s="63"/>
      <c r="B24" s="64" t="s">
        <v>249</v>
      </c>
      <c r="C24" s="174">
        <v>0</v>
      </c>
      <c r="D24" s="174">
        <v>0</v>
      </c>
      <c r="E24" s="61">
        <v>0</v>
      </c>
      <c r="F24" s="61">
        <v>0</v>
      </c>
      <c r="G24" s="61">
        <v>0</v>
      </c>
      <c r="H24" s="61">
        <v>0</v>
      </c>
      <c r="I24" s="61">
        <v>0</v>
      </c>
      <c r="J24" s="208"/>
      <c r="K24" s="208"/>
      <c r="L24" s="205"/>
    </row>
    <row r="25" spans="1:12" s="43" customFormat="1" ht="21" customHeight="1">
      <c r="A25" s="66" t="s">
        <v>250</v>
      </c>
      <c r="B25" s="67" t="s">
        <v>251</v>
      </c>
      <c r="C25" s="174">
        <v>0</v>
      </c>
      <c r="D25" s="174">
        <v>82</v>
      </c>
      <c r="E25" s="61">
        <v>8775</v>
      </c>
      <c r="F25" s="177"/>
      <c r="G25" s="177"/>
      <c r="H25" s="61">
        <v>0</v>
      </c>
      <c r="I25" s="61">
        <v>23245</v>
      </c>
      <c r="J25" s="208"/>
      <c r="K25" s="208"/>
      <c r="L25" s="205"/>
    </row>
    <row r="26" spans="1:12" s="43" customFormat="1" ht="21" customHeight="1">
      <c r="A26" s="66" t="s">
        <v>252</v>
      </c>
      <c r="B26" s="67" t="s">
        <v>253</v>
      </c>
      <c r="C26" s="174">
        <v>0</v>
      </c>
      <c r="D26" s="174">
        <v>0</v>
      </c>
      <c r="E26" s="61">
        <v>0</v>
      </c>
      <c r="F26" s="177"/>
      <c r="G26" s="177"/>
      <c r="H26" s="61">
        <v>0</v>
      </c>
      <c r="I26" s="61">
        <v>0</v>
      </c>
      <c r="J26" s="208"/>
      <c r="K26" s="208"/>
      <c r="L26" s="205"/>
    </row>
    <row r="27" spans="1:12" s="43" customFormat="1" ht="21" customHeight="1">
      <c r="A27" s="66" t="s">
        <v>254</v>
      </c>
      <c r="B27" s="67" t="s">
        <v>255</v>
      </c>
      <c r="C27" s="174">
        <v>0</v>
      </c>
      <c r="D27" s="174">
        <v>0</v>
      </c>
      <c r="E27" s="61">
        <v>0</v>
      </c>
      <c r="F27" s="177"/>
      <c r="G27" s="177"/>
      <c r="H27" s="61">
        <v>0</v>
      </c>
      <c r="I27" s="61">
        <v>0</v>
      </c>
      <c r="J27" s="208"/>
      <c r="K27" s="208"/>
      <c r="L27" s="205"/>
    </row>
    <row r="28" spans="1:12" s="109" customFormat="1" ht="21" customHeight="1">
      <c r="A28" s="105"/>
      <c r="B28" s="106"/>
      <c r="C28" s="107"/>
      <c r="D28" s="107"/>
      <c r="E28" s="107"/>
      <c r="F28" s="108"/>
      <c r="G28" s="108"/>
      <c r="H28" s="107"/>
      <c r="I28" s="107"/>
      <c r="J28" s="208"/>
      <c r="K28" s="208"/>
      <c r="L28" s="205"/>
    </row>
    <row r="29" spans="1:9" s="109" customFormat="1" ht="6" customHeight="1" thickBot="1">
      <c r="A29" s="105"/>
      <c r="B29" s="106"/>
      <c r="C29" s="107"/>
      <c r="D29" s="107"/>
      <c r="E29" s="107"/>
      <c r="F29" s="108"/>
      <c r="G29" s="108"/>
      <c r="H29" s="107"/>
      <c r="I29" s="107"/>
    </row>
    <row r="30" spans="1:9" s="1" customFormat="1" ht="31.5" customHeight="1" thickBot="1">
      <c r="A30" s="307" t="s">
        <v>202</v>
      </c>
      <c r="B30" s="307"/>
      <c r="C30" s="307"/>
      <c r="D30" s="307"/>
      <c r="E30" s="307"/>
      <c r="F30" s="307"/>
      <c r="G30" s="307"/>
      <c r="H30" s="330"/>
      <c r="I30" s="104" t="s">
        <v>267</v>
      </c>
    </row>
    <row r="31" spans="1:9" s="1" customFormat="1" ht="25.5" customHeight="1">
      <c r="A31" s="321" t="str">
        <f>'Form HKLQ1-1'!A3:H3</f>
        <v>二零二零年一月至六月
January to June 2020</v>
      </c>
      <c r="B31" s="321"/>
      <c r="C31" s="321"/>
      <c r="D31" s="321"/>
      <c r="E31" s="321"/>
      <c r="F31" s="321"/>
      <c r="G31" s="321"/>
      <c r="H31" s="321"/>
      <c r="I31" s="93"/>
    </row>
    <row r="32" spans="3:7" s="1" customFormat="1" ht="3" customHeight="1">
      <c r="C32" s="5"/>
      <c r="D32" s="5"/>
      <c r="E32" s="5"/>
      <c r="F32" s="6"/>
      <c r="G32" s="5"/>
    </row>
    <row r="33" spans="3:7" s="1" customFormat="1" ht="3" customHeight="1">
      <c r="C33" s="5"/>
      <c r="D33" s="5"/>
      <c r="E33" s="5"/>
      <c r="F33" s="6"/>
      <c r="G33" s="5"/>
    </row>
    <row r="34" spans="1:7" s="1" customFormat="1" ht="3" customHeight="1">
      <c r="A34" s="7"/>
      <c r="C34" s="5"/>
      <c r="D34" s="5"/>
      <c r="E34" s="5"/>
      <c r="F34" s="6"/>
      <c r="G34" s="5"/>
    </row>
    <row r="35" spans="1:7" s="72" customFormat="1" ht="27.75" customHeight="1">
      <c r="A35" s="313" t="s">
        <v>268</v>
      </c>
      <c r="B35" s="313"/>
      <c r="C35" s="313"/>
      <c r="D35" s="313"/>
      <c r="E35" s="70"/>
      <c r="F35" s="71"/>
      <c r="G35" s="70"/>
    </row>
    <row r="36" spans="1:7" s="1" customFormat="1" ht="6" customHeight="1">
      <c r="A36" s="7"/>
      <c r="C36" s="5"/>
      <c r="D36" s="5"/>
      <c r="E36" s="5"/>
      <c r="F36" s="6"/>
      <c r="G36" s="5"/>
    </row>
    <row r="37" spans="1:9" s="91" customFormat="1" ht="21" customHeight="1">
      <c r="A37" s="42"/>
      <c r="B37" s="94"/>
      <c r="C37" s="308" t="s">
        <v>182</v>
      </c>
      <c r="D37" s="328"/>
      <c r="E37" s="328"/>
      <c r="F37" s="328"/>
      <c r="G37" s="328"/>
      <c r="H37" s="328"/>
      <c r="I37" s="329"/>
    </row>
    <row r="38" spans="1:9" s="91" customFormat="1" ht="21" customHeight="1">
      <c r="A38" s="45"/>
      <c r="B38" s="95"/>
      <c r="C38" s="308" t="s">
        <v>226</v>
      </c>
      <c r="D38" s="329"/>
      <c r="E38" s="42"/>
      <c r="F38" s="308" t="s">
        <v>227</v>
      </c>
      <c r="G38" s="329"/>
      <c r="H38" s="46"/>
      <c r="I38" s="46"/>
    </row>
    <row r="39" spans="1:9" s="91" customFormat="1" ht="54" customHeight="1">
      <c r="A39" s="48" t="s">
        <v>228</v>
      </c>
      <c r="B39" s="96" t="s">
        <v>229</v>
      </c>
      <c r="C39" s="49" t="s">
        <v>230</v>
      </c>
      <c r="D39" s="89" t="s">
        <v>281</v>
      </c>
      <c r="E39" s="48" t="s">
        <v>231</v>
      </c>
      <c r="F39" s="49" t="s">
        <v>232</v>
      </c>
      <c r="G39" s="50" t="s">
        <v>233</v>
      </c>
      <c r="H39" s="48" t="s">
        <v>234</v>
      </c>
      <c r="I39" s="48" t="s">
        <v>235</v>
      </c>
    </row>
    <row r="40" spans="1:9" s="91" customFormat="1" ht="21" customHeight="1">
      <c r="A40" s="51" t="s">
        <v>273</v>
      </c>
      <c r="B40" s="110" t="s">
        <v>269</v>
      </c>
      <c r="C40" s="53"/>
      <c r="D40" s="53"/>
      <c r="E40" s="53"/>
      <c r="F40" s="55" t="s">
        <v>275</v>
      </c>
      <c r="G40" s="55" t="s">
        <v>275</v>
      </c>
      <c r="H40" s="55" t="s">
        <v>275</v>
      </c>
      <c r="I40" s="55" t="s">
        <v>271</v>
      </c>
    </row>
    <row r="41" spans="1:9" s="43" customFormat="1" ht="21" customHeight="1">
      <c r="A41" s="97"/>
      <c r="B41" s="57" t="s">
        <v>274</v>
      </c>
      <c r="C41" s="174">
        <v>0</v>
      </c>
      <c r="D41" s="174">
        <v>914</v>
      </c>
      <c r="E41" s="174">
        <v>72671</v>
      </c>
      <c r="F41" s="174">
        <v>0</v>
      </c>
      <c r="G41" s="174">
        <v>25832851</v>
      </c>
      <c r="H41" s="174">
        <v>0</v>
      </c>
      <c r="I41" s="174">
        <v>121508</v>
      </c>
    </row>
    <row r="42" spans="1:9" s="43" customFormat="1" ht="43.5" customHeight="1">
      <c r="A42" s="56"/>
      <c r="B42" s="59" t="s">
        <v>239</v>
      </c>
      <c r="C42" s="169"/>
      <c r="D42" s="178"/>
      <c r="E42" s="169"/>
      <c r="F42" s="177"/>
      <c r="G42" s="177"/>
      <c r="H42" s="174">
        <v>0</v>
      </c>
      <c r="I42" s="174">
        <v>43440</v>
      </c>
    </row>
    <row r="43" spans="1:9" s="43" customFormat="1" ht="21" customHeight="1">
      <c r="A43" s="56"/>
      <c r="B43" s="59" t="s">
        <v>240</v>
      </c>
      <c r="C43" s="169"/>
      <c r="D43" s="169"/>
      <c r="E43" s="169"/>
      <c r="F43" s="177"/>
      <c r="G43" s="177"/>
      <c r="H43" s="174">
        <v>0</v>
      </c>
      <c r="I43" s="174">
        <v>3863</v>
      </c>
    </row>
    <row r="44" spans="1:9" s="43" customFormat="1" ht="21" customHeight="1">
      <c r="A44" s="56"/>
      <c r="B44" s="59" t="s">
        <v>241</v>
      </c>
      <c r="C44" s="177"/>
      <c r="D44" s="177"/>
      <c r="E44" s="177"/>
      <c r="F44" s="174">
        <v>0</v>
      </c>
      <c r="G44" s="174">
        <v>802358</v>
      </c>
      <c r="H44" s="174">
        <v>0</v>
      </c>
      <c r="I44" s="174">
        <v>531</v>
      </c>
    </row>
    <row r="45" spans="1:9" s="43" customFormat="1" ht="21" customHeight="1">
      <c r="A45" s="98"/>
      <c r="B45" s="67" t="s">
        <v>256</v>
      </c>
      <c r="C45" s="174">
        <v>0</v>
      </c>
      <c r="D45" s="174">
        <v>914</v>
      </c>
      <c r="E45" s="174">
        <v>72671</v>
      </c>
      <c r="F45" s="174">
        <v>0</v>
      </c>
      <c r="G45" s="174">
        <v>26635209</v>
      </c>
      <c r="H45" s="174">
        <v>0</v>
      </c>
      <c r="I45" s="174">
        <v>169342</v>
      </c>
    </row>
    <row r="46" spans="1:9" s="43" customFormat="1" ht="21" customHeight="1">
      <c r="A46" s="99"/>
      <c r="B46" s="67" t="s">
        <v>257</v>
      </c>
      <c r="C46" s="65">
        <f aca="true" t="shared" si="0" ref="C46:I46">C18+C19+C24+C25+C26+C27+C45</f>
        <v>0</v>
      </c>
      <c r="D46" s="65">
        <f t="shared" si="0"/>
        <v>1028</v>
      </c>
      <c r="E46" s="65">
        <f>E18+G19+E24+E25+E26+E27+E45</f>
        <v>522404</v>
      </c>
      <c r="F46" s="65">
        <f t="shared" si="0"/>
        <v>0</v>
      </c>
      <c r="G46" s="65">
        <f>G18+G19+G24+G25+G26+G27+G45</f>
        <v>31779481</v>
      </c>
      <c r="H46" s="65">
        <f t="shared" si="0"/>
        <v>0</v>
      </c>
      <c r="I46" s="65">
        <f t="shared" si="0"/>
        <v>194630</v>
      </c>
    </row>
    <row r="47" s="43" customFormat="1" ht="10.5"/>
    <row r="48" spans="3:9" s="43" customFormat="1" ht="10.5">
      <c r="C48" s="232"/>
      <c r="I48" s="92"/>
    </row>
    <row r="49" s="43" customFormat="1" ht="10.5"/>
  </sheetData>
  <sheetProtection/>
  <mergeCells count="12">
    <mergeCell ref="C38:D38"/>
    <mergeCell ref="F38:G38"/>
    <mergeCell ref="A30:H30"/>
    <mergeCell ref="A31:H31"/>
    <mergeCell ref="C37:I37"/>
    <mergeCell ref="A35:D35"/>
    <mergeCell ref="C9:I9"/>
    <mergeCell ref="C10:D10"/>
    <mergeCell ref="F10:G10"/>
    <mergeCell ref="A7:C7"/>
    <mergeCell ref="A2:H2"/>
    <mergeCell ref="A3:H3"/>
  </mergeCells>
  <dataValidations count="4">
    <dataValidation type="custom" showInputMessage="1" showErrorMessage="1" errorTitle="NO INPUT is allowed" sqref="F42:G43 C21:D22 C14:D15 E42:E44 C42:D43">
      <formula1>" "</formula1>
    </dataValidation>
    <dataValidation type="custom" allowBlank="1" showInputMessage="1" showErrorMessage="1" errorTitle="NO INPUT is allowed" sqref="C23:D23 C16:D16 C44:D44 F28:G29">
      <formula1>" "</formula1>
    </dataValidation>
    <dataValidation operator="equal" allowBlank="1" showInputMessage="1" showErrorMessage="1" sqref="G5:G8 G32:G36"/>
    <dataValidation type="whole" allowBlank="1" showInputMessage="1" showErrorMessage="1" errorTitle="No Decimal" error="No Decimal is allowed" sqref="F25:G27 E21:E23 F14:G15 F21:G22 E14:E16 F19:G19">
      <formula1>-999999999999</formula1>
      <formula2>999999999999</formula2>
    </dataValidation>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11.xml><?xml version="1.0" encoding="utf-8"?>
<worksheet xmlns="http://schemas.openxmlformats.org/spreadsheetml/2006/main" xmlns:r="http://schemas.openxmlformats.org/officeDocument/2006/relationships">
  <dimension ref="A1:J31"/>
  <sheetViews>
    <sheetView zoomScale="80" zoomScaleNormal="80"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13" customFormat="1" ht="6" customHeight="1" thickBot="1">
      <c r="A1" s="112"/>
      <c r="B1" s="112"/>
      <c r="C1" s="112"/>
      <c r="D1" s="112"/>
      <c r="E1" s="112"/>
      <c r="F1" s="112"/>
      <c r="G1" s="112"/>
      <c r="H1" s="90"/>
    </row>
    <row r="2" spans="1:8" s="114" customFormat="1" ht="31.5" customHeight="1" thickBot="1">
      <c r="A2" s="307" t="s">
        <v>304</v>
      </c>
      <c r="B2" s="307"/>
      <c r="C2" s="307"/>
      <c r="D2" s="307"/>
      <c r="E2" s="307"/>
      <c r="F2" s="307"/>
      <c r="G2" s="307"/>
      <c r="H2" s="104" t="s">
        <v>305</v>
      </c>
    </row>
    <row r="3" spans="1:8" s="114" customFormat="1" ht="25.5" customHeight="1">
      <c r="A3" s="321" t="str">
        <f>'Form HKLQ1-1'!A3:H3</f>
        <v>二零二零年一月至六月
January to June 2020</v>
      </c>
      <c r="B3" s="321"/>
      <c r="C3" s="321"/>
      <c r="D3" s="321"/>
      <c r="E3" s="321"/>
      <c r="F3" s="321"/>
      <c r="G3" s="321"/>
      <c r="H3" s="93"/>
    </row>
    <row r="4" spans="1:8" ht="3" customHeight="1">
      <c r="A4" s="2"/>
      <c r="B4" s="1"/>
      <c r="C4" s="5"/>
      <c r="D4" s="115"/>
      <c r="E4" s="4"/>
      <c r="F4" s="115"/>
      <c r="G4" s="1"/>
      <c r="H4" s="1"/>
    </row>
    <row r="5" spans="1:8" ht="3" customHeight="1">
      <c r="A5" s="1"/>
      <c r="B5" s="1"/>
      <c r="C5" s="5"/>
      <c r="D5" s="5"/>
      <c r="E5" s="6"/>
      <c r="F5" s="5"/>
      <c r="G5" s="1"/>
      <c r="H5" s="1"/>
    </row>
    <row r="6" spans="1:8" ht="3" customHeight="1">
      <c r="A6" s="7"/>
      <c r="B6" s="1"/>
      <c r="C6" s="5"/>
      <c r="D6" s="5"/>
      <c r="E6" s="6"/>
      <c r="F6" s="5"/>
      <c r="G6" s="1"/>
      <c r="H6" s="1"/>
    </row>
    <row r="7" spans="1:8" s="116" customFormat="1" ht="27.75" customHeight="1">
      <c r="A7" s="313" t="s">
        <v>306</v>
      </c>
      <c r="B7" s="313"/>
      <c r="C7" s="313"/>
      <c r="D7" s="70"/>
      <c r="E7" s="71"/>
      <c r="F7" s="70"/>
      <c r="G7" s="72"/>
      <c r="H7" s="72"/>
    </row>
    <row r="8" spans="1:8" ht="6" customHeight="1">
      <c r="A8" s="7"/>
      <c r="B8" s="1"/>
      <c r="C8" s="5"/>
      <c r="D8" s="5"/>
      <c r="E8" s="6"/>
      <c r="F8" s="5"/>
      <c r="G8" s="1"/>
      <c r="H8" s="1"/>
    </row>
    <row r="9" spans="1:8" s="117" customFormat="1" ht="21" customHeight="1">
      <c r="A9" s="42"/>
      <c r="B9" s="42"/>
      <c r="C9" s="333" t="s">
        <v>307</v>
      </c>
      <c r="D9" s="334"/>
      <c r="E9" s="334"/>
      <c r="F9" s="333" t="s">
        <v>284</v>
      </c>
      <c r="G9" s="334"/>
      <c r="H9" s="334"/>
    </row>
    <row r="10" spans="1:8" s="117" customFormat="1" ht="21" customHeight="1">
      <c r="A10" s="45"/>
      <c r="B10" s="95"/>
      <c r="C10" s="95"/>
      <c r="D10" s="44"/>
      <c r="E10" s="45"/>
      <c r="F10" s="331" t="s">
        <v>285</v>
      </c>
      <c r="G10" s="333" t="s">
        <v>286</v>
      </c>
      <c r="H10" s="334"/>
    </row>
    <row r="11" spans="1:8" s="117" customFormat="1" ht="42" customHeight="1">
      <c r="A11" s="48" t="s">
        <v>287</v>
      </c>
      <c r="B11" s="47" t="s">
        <v>288</v>
      </c>
      <c r="C11" s="48" t="s">
        <v>289</v>
      </c>
      <c r="D11" s="96" t="s">
        <v>290</v>
      </c>
      <c r="E11" s="118" t="s">
        <v>291</v>
      </c>
      <c r="F11" s="332"/>
      <c r="G11" s="49" t="s">
        <v>292</v>
      </c>
      <c r="H11" s="50" t="s">
        <v>293</v>
      </c>
    </row>
    <row r="12" spans="1:8" s="117" customFormat="1" ht="21" customHeight="1">
      <c r="A12" s="120" t="s">
        <v>294</v>
      </c>
      <c r="B12" s="52" t="s">
        <v>295</v>
      </c>
      <c r="C12" s="53"/>
      <c r="D12" s="54"/>
      <c r="E12" s="55" t="s">
        <v>271</v>
      </c>
      <c r="F12" s="55" t="s">
        <v>271</v>
      </c>
      <c r="G12" s="55" t="s">
        <v>271</v>
      </c>
      <c r="H12" s="55" t="s">
        <v>271</v>
      </c>
    </row>
    <row r="13" spans="1:10" s="117" customFormat="1" ht="21" customHeight="1">
      <c r="A13" s="56"/>
      <c r="B13" s="57" t="s">
        <v>296</v>
      </c>
      <c r="C13" s="58">
        <v>12131440</v>
      </c>
      <c r="D13" s="285"/>
      <c r="E13" s="58">
        <v>6828041369</v>
      </c>
      <c r="F13" s="58">
        <v>19806645</v>
      </c>
      <c r="G13" s="58">
        <v>33689820</v>
      </c>
      <c r="H13" s="58">
        <v>151295208</v>
      </c>
      <c r="J13" s="208"/>
    </row>
    <row r="14" spans="1:10" s="117" customFormat="1" ht="43.5" customHeight="1">
      <c r="A14" s="56"/>
      <c r="B14" s="59" t="s">
        <v>297</v>
      </c>
      <c r="C14" s="169"/>
      <c r="D14" s="177"/>
      <c r="E14" s="177"/>
      <c r="F14" s="58">
        <v>0</v>
      </c>
      <c r="G14" s="58">
        <v>302407</v>
      </c>
      <c r="H14" s="58">
        <v>4728024</v>
      </c>
      <c r="J14" s="208"/>
    </row>
    <row r="15" spans="1:10" s="117" customFormat="1" ht="21" customHeight="1">
      <c r="A15" s="56"/>
      <c r="B15" s="59" t="s">
        <v>298</v>
      </c>
      <c r="C15" s="169"/>
      <c r="D15" s="177"/>
      <c r="E15" s="177"/>
      <c r="F15" s="58">
        <v>0</v>
      </c>
      <c r="G15" s="58">
        <v>77096</v>
      </c>
      <c r="H15" s="58">
        <v>2268513</v>
      </c>
      <c r="J15" s="208"/>
    </row>
    <row r="16" spans="1:10" s="117" customFormat="1" ht="21" customHeight="1">
      <c r="A16" s="56"/>
      <c r="B16" s="59" t="s">
        <v>299</v>
      </c>
      <c r="C16" s="169"/>
      <c r="D16" s="177"/>
      <c r="E16" s="58">
        <v>513056444</v>
      </c>
      <c r="F16" s="58">
        <v>6346</v>
      </c>
      <c r="G16" s="58">
        <v>89839</v>
      </c>
      <c r="H16" s="58">
        <v>1418266</v>
      </c>
      <c r="J16" s="208"/>
    </row>
    <row r="17" spans="1:10" s="117" customFormat="1" ht="21" customHeight="1">
      <c r="A17" s="56"/>
      <c r="B17" s="62" t="s">
        <v>300</v>
      </c>
      <c r="C17" s="58">
        <v>954739</v>
      </c>
      <c r="D17" s="177"/>
      <c r="E17" s="58">
        <v>77636980</v>
      </c>
      <c r="F17" s="58">
        <v>1162602</v>
      </c>
      <c r="G17" s="58">
        <v>5331033</v>
      </c>
      <c r="H17" s="58">
        <v>17718436</v>
      </c>
      <c r="J17" s="208"/>
    </row>
    <row r="18" spans="1:10" s="117" customFormat="1" ht="21" customHeight="1">
      <c r="A18" s="63"/>
      <c r="B18" s="64" t="s">
        <v>301</v>
      </c>
      <c r="C18" s="58">
        <v>13086179</v>
      </c>
      <c r="D18" s="177"/>
      <c r="E18" s="58">
        <v>7418734793</v>
      </c>
      <c r="F18" s="58">
        <v>20975593</v>
      </c>
      <c r="G18" s="61">
        <v>39490195</v>
      </c>
      <c r="H18" s="61">
        <v>177428447</v>
      </c>
      <c r="J18" s="208"/>
    </row>
    <row r="19" spans="1:10" s="117" customFormat="1" ht="21" customHeight="1">
      <c r="A19" s="66" t="s">
        <v>308</v>
      </c>
      <c r="B19" s="67" t="s">
        <v>302</v>
      </c>
      <c r="C19" s="61">
        <v>3608</v>
      </c>
      <c r="D19" s="177"/>
      <c r="E19" s="177"/>
      <c r="F19" s="61">
        <v>0</v>
      </c>
      <c r="G19" s="61">
        <v>178</v>
      </c>
      <c r="H19" s="61">
        <v>16867</v>
      </c>
      <c r="J19" s="208"/>
    </row>
    <row r="20" spans="1:10" s="117" customFormat="1" ht="43.5" customHeight="1">
      <c r="A20" s="97" t="s">
        <v>309</v>
      </c>
      <c r="B20" s="59" t="s">
        <v>303</v>
      </c>
      <c r="C20" s="61">
        <v>1255841</v>
      </c>
      <c r="D20" s="177"/>
      <c r="E20" s="61">
        <v>545078609</v>
      </c>
      <c r="F20" s="61">
        <v>4746322</v>
      </c>
      <c r="G20" s="61">
        <v>266108</v>
      </c>
      <c r="H20" s="61">
        <v>6880796</v>
      </c>
      <c r="J20" s="208"/>
    </row>
    <row r="21" spans="1:10" s="117" customFormat="1" ht="43.5" customHeight="1">
      <c r="A21" s="56"/>
      <c r="B21" s="59" t="s">
        <v>297</v>
      </c>
      <c r="C21" s="169"/>
      <c r="D21" s="177"/>
      <c r="E21" s="177"/>
      <c r="F21" s="61">
        <v>0</v>
      </c>
      <c r="G21" s="61">
        <v>10676</v>
      </c>
      <c r="H21" s="61">
        <v>443311</v>
      </c>
      <c r="J21" s="208"/>
    </row>
    <row r="22" spans="1:10" s="117" customFormat="1" ht="21" customHeight="1">
      <c r="A22" s="56"/>
      <c r="B22" s="59" t="s">
        <v>298</v>
      </c>
      <c r="C22" s="169"/>
      <c r="D22" s="177"/>
      <c r="E22" s="177"/>
      <c r="F22" s="61">
        <v>0</v>
      </c>
      <c r="G22" s="61">
        <v>2022</v>
      </c>
      <c r="H22" s="61">
        <v>217606</v>
      </c>
      <c r="J22" s="208"/>
    </row>
    <row r="23" spans="1:10" s="117" customFormat="1" ht="21" customHeight="1">
      <c r="A23" s="56"/>
      <c r="B23" s="59" t="s">
        <v>299</v>
      </c>
      <c r="C23" s="169"/>
      <c r="D23" s="177"/>
      <c r="E23" s="61">
        <v>45325981</v>
      </c>
      <c r="F23" s="61">
        <v>0</v>
      </c>
      <c r="G23" s="61">
        <v>994</v>
      </c>
      <c r="H23" s="61">
        <v>121286</v>
      </c>
      <c r="J23" s="208"/>
    </row>
    <row r="24" spans="1:10" s="117" customFormat="1" ht="21" customHeight="1">
      <c r="A24" s="63" t="s">
        <v>465</v>
      </c>
      <c r="B24" s="64" t="s">
        <v>310</v>
      </c>
      <c r="C24" s="61">
        <v>1255841</v>
      </c>
      <c r="D24" s="177"/>
      <c r="E24" s="61">
        <v>590404590</v>
      </c>
      <c r="F24" s="61">
        <v>4746322</v>
      </c>
      <c r="G24" s="61">
        <v>279800</v>
      </c>
      <c r="H24" s="61">
        <v>7662999</v>
      </c>
      <c r="J24" s="208"/>
    </row>
    <row r="25" spans="1:10" s="117" customFormat="1" ht="21" customHeight="1">
      <c r="A25" s="66" t="s">
        <v>311</v>
      </c>
      <c r="B25" s="67" t="s">
        <v>312</v>
      </c>
      <c r="C25" s="61">
        <v>202132</v>
      </c>
      <c r="D25" s="177"/>
      <c r="E25" s="177"/>
      <c r="F25" s="61">
        <v>0</v>
      </c>
      <c r="G25" s="61">
        <v>57032</v>
      </c>
      <c r="H25" s="61">
        <v>706583</v>
      </c>
      <c r="J25" s="208"/>
    </row>
    <row r="26" spans="1:10" s="117" customFormat="1" ht="21" customHeight="1">
      <c r="A26" s="66" t="s">
        <v>313</v>
      </c>
      <c r="B26" s="67" t="s">
        <v>314</v>
      </c>
      <c r="C26" s="61">
        <v>3</v>
      </c>
      <c r="D26" s="177"/>
      <c r="E26" s="177"/>
      <c r="F26" s="61">
        <v>0</v>
      </c>
      <c r="G26" s="61">
        <v>0</v>
      </c>
      <c r="H26" s="61">
        <v>0</v>
      </c>
      <c r="J26" s="208"/>
    </row>
    <row r="27" spans="1:10" s="117" customFormat="1" ht="21" customHeight="1">
      <c r="A27" s="66" t="s">
        <v>315</v>
      </c>
      <c r="B27" s="67" t="s">
        <v>316</v>
      </c>
      <c r="C27" s="175">
        <v>0</v>
      </c>
      <c r="D27" s="169"/>
      <c r="E27" s="169"/>
      <c r="F27" s="175">
        <v>0</v>
      </c>
      <c r="G27" s="175">
        <v>0</v>
      </c>
      <c r="H27" s="175">
        <v>0</v>
      </c>
      <c r="J27" s="208"/>
    </row>
    <row r="28" spans="1:10" s="117" customFormat="1" ht="21" customHeight="1">
      <c r="A28" s="69"/>
      <c r="B28" s="64" t="s">
        <v>317</v>
      </c>
      <c r="C28" s="180">
        <f>C18+C19+C24+C25+C26+C27</f>
        <v>14547763</v>
      </c>
      <c r="D28" s="181"/>
      <c r="E28" s="180">
        <f>E18+E19+E24+E25+E26+E27</f>
        <v>8009139383</v>
      </c>
      <c r="F28" s="180">
        <f>F18+F19+F24+F25+F26+F27</f>
        <v>25721915</v>
      </c>
      <c r="G28" s="180">
        <f>G18+G19+G24+G25+G26+G27</f>
        <v>39827205</v>
      </c>
      <c r="H28" s="180">
        <f>H18+H19+H24+H25+H26+H27</f>
        <v>185814896</v>
      </c>
      <c r="J28" s="208"/>
    </row>
    <row r="30" spans="1:8" ht="16.5">
      <c r="A30" s="9"/>
      <c r="C30" s="215"/>
      <c r="H30" s="121"/>
    </row>
    <row r="31" ht="16.5">
      <c r="C31" s="215"/>
    </row>
  </sheetData>
  <sheetProtection/>
  <mergeCells count="7">
    <mergeCell ref="F10:F11"/>
    <mergeCell ref="G10:H10"/>
    <mergeCell ref="C9:E9"/>
    <mergeCell ref="F9:H9"/>
    <mergeCell ref="A7:C7"/>
    <mergeCell ref="A2:G2"/>
    <mergeCell ref="A3:G3"/>
  </mergeCells>
  <dataValidations count="4">
    <dataValidation type="custom" allowBlank="1" showInputMessage="1" showErrorMessage="1" errorTitle="NO INPUT is allowed" sqref="D27:D28 E27">
      <formula1>" "</formula1>
    </dataValidation>
    <dataValidation type="whole" allowBlank="1" showInputMessage="1" showErrorMessage="1" sqref="H30">
      <formula1>0</formula1>
      <formula2>1000000</formula2>
    </dataValidation>
    <dataValidation operator="equal" allowBlank="1" showInputMessage="1" showErrorMessage="1" sqref="F5:F8"/>
    <dataValidation type="whole" allowBlank="1" showInputMessage="1" showErrorMessage="1" errorTitle="No Decimal" error="No Decimal is allowed" sqref="E25:E26 C21:D23 D19:E19 E14:E15 E21:E22 C14:D16 D17:D18 D20 D24:D2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7" r:id="rId1"/>
</worksheet>
</file>

<file path=xl/worksheets/sheet12.xml><?xml version="1.0" encoding="utf-8"?>
<worksheet xmlns="http://schemas.openxmlformats.org/spreadsheetml/2006/main" xmlns:r="http://schemas.openxmlformats.org/officeDocument/2006/relationships">
  <dimension ref="A1:H49"/>
  <sheetViews>
    <sheetView zoomScale="80" zoomScaleNormal="80"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ht="6" customHeight="1" thickBot="1">
      <c r="A1" s="1"/>
      <c r="B1" s="1"/>
      <c r="C1" s="1"/>
      <c r="D1" s="1"/>
      <c r="E1" s="1"/>
      <c r="F1" s="1"/>
      <c r="G1" s="1"/>
      <c r="H1" s="90"/>
    </row>
    <row r="2" spans="1:8" s="114" customFormat="1" ht="31.5" customHeight="1" thickBot="1">
      <c r="A2" s="307" t="s">
        <v>668</v>
      </c>
      <c r="B2" s="307"/>
      <c r="C2" s="307"/>
      <c r="D2" s="307"/>
      <c r="E2" s="307"/>
      <c r="F2" s="307"/>
      <c r="G2" s="307"/>
      <c r="H2" s="104" t="s">
        <v>319</v>
      </c>
    </row>
    <row r="3" spans="1:8" s="114" customFormat="1" ht="25.5" customHeight="1">
      <c r="A3" s="321" t="str">
        <f>'Form HKLQ1-1'!A3:H3</f>
        <v>二零二零年一月至六月
January to June 2020</v>
      </c>
      <c r="B3" s="321"/>
      <c r="C3" s="321"/>
      <c r="D3" s="321"/>
      <c r="E3" s="321"/>
      <c r="F3" s="321"/>
      <c r="G3" s="321"/>
      <c r="H3" s="93"/>
    </row>
    <row r="4" spans="1:8" ht="3" customHeight="1">
      <c r="A4" s="1"/>
      <c r="B4" s="1"/>
      <c r="C4" s="5"/>
      <c r="D4" s="5"/>
      <c r="E4" s="6"/>
      <c r="F4" s="5"/>
      <c r="G4" s="1"/>
      <c r="H4" s="1"/>
    </row>
    <row r="5" spans="1:8" ht="3" customHeight="1">
      <c r="A5" s="1"/>
      <c r="B5" s="1"/>
      <c r="C5" s="5"/>
      <c r="D5" s="5"/>
      <c r="E5" s="6"/>
      <c r="F5" s="5"/>
      <c r="G5" s="1"/>
      <c r="H5" s="1"/>
    </row>
    <row r="6" spans="1:8" ht="3" customHeight="1">
      <c r="A6" s="7"/>
      <c r="B6" s="1"/>
      <c r="C6" s="5"/>
      <c r="D6" s="5"/>
      <c r="E6" s="6"/>
      <c r="F6" s="5"/>
      <c r="G6" s="1"/>
      <c r="H6" s="1"/>
    </row>
    <row r="7" spans="1:8" s="116" customFormat="1" ht="27.75" customHeight="1">
      <c r="A7" s="313" t="s">
        <v>320</v>
      </c>
      <c r="B7" s="313"/>
      <c r="C7" s="313"/>
      <c r="D7" s="70"/>
      <c r="E7" s="71"/>
      <c r="F7" s="70"/>
      <c r="G7" s="72"/>
      <c r="H7" s="72"/>
    </row>
    <row r="8" spans="1:8" ht="6" customHeight="1">
      <c r="A8" s="7"/>
      <c r="B8" s="1"/>
      <c r="C8" s="5"/>
      <c r="D8" s="5"/>
      <c r="E8" s="6"/>
      <c r="F8" s="5"/>
      <c r="G8" s="1"/>
      <c r="H8" s="1"/>
    </row>
    <row r="9" spans="1:8" s="117" customFormat="1" ht="21" customHeight="1">
      <c r="A9" s="42"/>
      <c r="B9" s="42"/>
      <c r="C9" s="333" t="s">
        <v>321</v>
      </c>
      <c r="D9" s="334"/>
      <c r="E9" s="334"/>
      <c r="F9" s="333" t="s">
        <v>322</v>
      </c>
      <c r="G9" s="334"/>
      <c r="H9" s="334"/>
    </row>
    <row r="10" spans="1:8" s="117" customFormat="1" ht="21" customHeight="1">
      <c r="A10" s="45"/>
      <c r="B10" s="95"/>
      <c r="C10" s="94"/>
      <c r="D10" s="42"/>
      <c r="E10" s="46"/>
      <c r="F10" s="331" t="s">
        <v>323</v>
      </c>
      <c r="G10" s="333" t="s">
        <v>324</v>
      </c>
      <c r="H10" s="334"/>
    </row>
    <row r="11" spans="1:8" s="117" customFormat="1" ht="42" customHeight="1">
      <c r="A11" s="48" t="s">
        <v>325</v>
      </c>
      <c r="B11" s="47" t="s">
        <v>326</v>
      </c>
      <c r="C11" s="122" t="s">
        <v>327</v>
      </c>
      <c r="D11" s="123" t="s">
        <v>328</v>
      </c>
      <c r="E11" s="118" t="s">
        <v>291</v>
      </c>
      <c r="F11" s="332"/>
      <c r="G11" s="49" t="s">
        <v>329</v>
      </c>
      <c r="H11" s="50" t="s">
        <v>330</v>
      </c>
    </row>
    <row r="12" spans="1:8" s="117" customFormat="1" ht="21" customHeight="1">
      <c r="A12" s="120" t="s">
        <v>331</v>
      </c>
      <c r="B12" s="52" t="s">
        <v>332</v>
      </c>
      <c r="C12" s="53"/>
      <c r="D12" s="53"/>
      <c r="E12" s="55" t="s">
        <v>333</v>
      </c>
      <c r="F12" s="124" t="s">
        <v>333</v>
      </c>
      <c r="G12" s="55" t="s">
        <v>333</v>
      </c>
      <c r="H12" s="55" t="s">
        <v>333</v>
      </c>
    </row>
    <row r="13" spans="1:8" s="117" customFormat="1" ht="21" customHeight="1">
      <c r="A13" s="56"/>
      <c r="B13" s="57" t="s">
        <v>334</v>
      </c>
      <c r="C13" s="58">
        <v>166</v>
      </c>
      <c r="D13" s="58">
        <v>49067</v>
      </c>
      <c r="E13" s="58">
        <v>18774872</v>
      </c>
      <c r="F13" s="58">
        <v>0</v>
      </c>
      <c r="G13" s="58">
        <v>3932</v>
      </c>
      <c r="H13" s="58">
        <v>15869</v>
      </c>
    </row>
    <row r="14" spans="1:8" s="117" customFormat="1" ht="43.5" customHeight="1">
      <c r="A14" s="56"/>
      <c r="B14" s="59" t="s">
        <v>335</v>
      </c>
      <c r="C14" s="169"/>
      <c r="D14" s="177"/>
      <c r="E14" s="177"/>
      <c r="F14" s="58">
        <v>0</v>
      </c>
      <c r="G14" s="58">
        <v>0</v>
      </c>
      <c r="H14" s="58">
        <v>0</v>
      </c>
    </row>
    <row r="15" spans="1:8" s="117" customFormat="1" ht="21" customHeight="1">
      <c r="A15" s="56"/>
      <c r="B15" s="59" t="s">
        <v>336</v>
      </c>
      <c r="C15" s="169"/>
      <c r="D15" s="177"/>
      <c r="E15" s="177"/>
      <c r="F15" s="58">
        <v>0</v>
      </c>
      <c r="G15" s="58">
        <v>46</v>
      </c>
      <c r="H15" s="58">
        <v>526</v>
      </c>
    </row>
    <row r="16" spans="1:8" s="117" customFormat="1" ht="21" customHeight="1">
      <c r="A16" s="56"/>
      <c r="B16" s="59" t="s">
        <v>337</v>
      </c>
      <c r="C16" s="169"/>
      <c r="D16" s="177"/>
      <c r="E16" s="58">
        <v>0</v>
      </c>
      <c r="F16" s="58">
        <v>0</v>
      </c>
      <c r="G16" s="58">
        <v>0</v>
      </c>
      <c r="H16" s="58">
        <v>0</v>
      </c>
    </row>
    <row r="17" spans="1:8" s="117" customFormat="1" ht="21" customHeight="1">
      <c r="A17" s="56"/>
      <c r="B17" s="62" t="s">
        <v>338</v>
      </c>
      <c r="C17" s="58">
        <v>0</v>
      </c>
      <c r="D17" s="58">
        <v>0</v>
      </c>
      <c r="E17" s="58">
        <v>0</v>
      </c>
      <c r="F17" s="58">
        <v>0</v>
      </c>
      <c r="G17" s="58">
        <v>0</v>
      </c>
      <c r="H17" s="58">
        <v>0</v>
      </c>
    </row>
    <row r="18" spans="1:8" s="117" customFormat="1" ht="21" customHeight="1">
      <c r="A18" s="63"/>
      <c r="B18" s="64" t="s">
        <v>339</v>
      </c>
      <c r="C18" s="58">
        <v>166</v>
      </c>
      <c r="D18" s="58">
        <v>49067</v>
      </c>
      <c r="E18" s="58">
        <v>18774872</v>
      </c>
      <c r="F18" s="58">
        <v>0</v>
      </c>
      <c r="G18" s="61">
        <v>3978</v>
      </c>
      <c r="H18" s="61">
        <v>16395</v>
      </c>
    </row>
    <row r="19" spans="1:8" s="117" customFormat="1" ht="21" customHeight="1">
      <c r="A19" s="66" t="s">
        <v>340</v>
      </c>
      <c r="B19" s="67" t="s">
        <v>341</v>
      </c>
      <c r="C19" s="61">
        <v>0</v>
      </c>
      <c r="D19" s="61">
        <v>0</v>
      </c>
      <c r="E19" s="177"/>
      <c r="F19" s="61">
        <v>0</v>
      </c>
      <c r="G19" s="61">
        <v>0</v>
      </c>
      <c r="H19" s="61">
        <v>0</v>
      </c>
    </row>
    <row r="20" spans="1:8" s="117" customFormat="1" ht="43.5" customHeight="1">
      <c r="A20" s="97" t="s">
        <v>342</v>
      </c>
      <c r="B20" s="59" t="s">
        <v>343</v>
      </c>
      <c r="C20" s="61">
        <v>0</v>
      </c>
      <c r="D20" s="61">
        <v>0</v>
      </c>
      <c r="E20" s="61">
        <v>0</v>
      </c>
      <c r="F20" s="61">
        <v>0</v>
      </c>
      <c r="G20" s="61">
        <v>0</v>
      </c>
      <c r="H20" s="61">
        <v>0</v>
      </c>
    </row>
    <row r="21" spans="1:8" s="117" customFormat="1" ht="43.5" customHeight="1">
      <c r="A21" s="56"/>
      <c r="B21" s="59" t="s">
        <v>335</v>
      </c>
      <c r="C21" s="169"/>
      <c r="D21" s="177"/>
      <c r="E21" s="177"/>
      <c r="F21" s="61">
        <v>0</v>
      </c>
      <c r="G21" s="61">
        <v>0</v>
      </c>
      <c r="H21" s="61">
        <v>0</v>
      </c>
    </row>
    <row r="22" spans="1:8" s="117" customFormat="1" ht="21" customHeight="1">
      <c r="A22" s="56"/>
      <c r="B22" s="59" t="s">
        <v>336</v>
      </c>
      <c r="C22" s="169"/>
      <c r="D22" s="177"/>
      <c r="E22" s="177"/>
      <c r="F22" s="61">
        <v>0</v>
      </c>
      <c r="G22" s="61">
        <v>0</v>
      </c>
      <c r="H22" s="61">
        <v>0</v>
      </c>
    </row>
    <row r="23" spans="1:8" s="117" customFormat="1" ht="21" customHeight="1">
      <c r="A23" s="56"/>
      <c r="B23" s="59" t="s">
        <v>337</v>
      </c>
      <c r="C23" s="169"/>
      <c r="D23" s="177"/>
      <c r="E23" s="61">
        <v>0</v>
      </c>
      <c r="F23" s="61">
        <v>0</v>
      </c>
      <c r="G23" s="61">
        <v>0</v>
      </c>
      <c r="H23" s="61">
        <v>0</v>
      </c>
    </row>
    <row r="24" spans="1:8" s="117" customFormat="1" ht="21" customHeight="1">
      <c r="A24" s="63"/>
      <c r="B24" s="64" t="s">
        <v>344</v>
      </c>
      <c r="C24" s="61">
        <v>0</v>
      </c>
      <c r="D24" s="61">
        <v>0</v>
      </c>
      <c r="E24" s="61">
        <v>0</v>
      </c>
      <c r="F24" s="61">
        <v>0</v>
      </c>
      <c r="G24" s="61">
        <v>0</v>
      </c>
      <c r="H24" s="61">
        <v>0</v>
      </c>
    </row>
    <row r="25" spans="1:8" s="117" customFormat="1" ht="21" customHeight="1">
      <c r="A25" s="66" t="s">
        <v>345</v>
      </c>
      <c r="B25" s="67" t="s">
        <v>346</v>
      </c>
      <c r="C25" s="61">
        <v>127</v>
      </c>
      <c r="D25" s="61">
        <v>13214</v>
      </c>
      <c r="E25" s="177"/>
      <c r="F25" s="61">
        <v>0</v>
      </c>
      <c r="G25" s="61">
        <v>23245</v>
      </c>
      <c r="H25" s="61">
        <v>821</v>
      </c>
    </row>
    <row r="26" spans="1:8" s="117" customFormat="1" ht="21" customHeight="1">
      <c r="A26" s="66" t="s">
        <v>347</v>
      </c>
      <c r="B26" s="67" t="s">
        <v>348</v>
      </c>
      <c r="C26" s="61">
        <v>0</v>
      </c>
      <c r="D26" s="61">
        <v>0</v>
      </c>
      <c r="E26" s="177"/>
      <c r="F26" s="61">
        <v>0</v>
      </c>
      <c r="G26" s="61">
        <v>0</v>
      </c>
      <c r="H26" s="61">
        <v>0</v>
      </c>
    </row>
    <row r="27" spans="1:8" s="117" customFormat="1" ht="21" customHeight="1">
      <c r="A27" s="66" t="s">
        <v>349</v>
      </c>
      <c r="B27" s="67" t="s">
        <v>350</v>
      </c>
      <c r="C27" s="61">
        <v>0</v>
      </c>
      <c r="D27" s="61">
        <v>0</v>
      </c>
      <c r="E27" s="177"/>
      <c r="F27" s="61">
        <v>0</v>
      </c>
      <c r="G27" s="61">
        <v>0</v>
      </c>
      <c r="H27" s="61">
        <v>0</v>
      </c>
    </row>
    <row r="28" spans="1:8" s="126" customFormat="1" ht="21" customHeight="1">
      <c r="A28" s="105"/>
      <c r="B28" s="106"/>
      <c r="C28" s="107"/>
      <c r="D28" s="107"/>
      <c r="E28" s="125"/>
      <c r="F28" s="107"/>
      <c r="G28" s="107"/>
      <c r="H28" s="107"/>
    </row>
    <row r="29" spans="1:8" s="126" customFormat="1" ht="6" customHeight="1" thickBot="1">
      <c r="A29" s="105"/>
      <c r="B29" s="106"/>
      <c r="C29" s="107"/>
      <c r="D29" s="107"/>
      <c r="E29" s="125"/>
      <c r="F29" s="107"/>
      <c r="G29" s="107"/>
      <c r="H29" s="107"/>
    </row>
    <row r="30" spans="1:8" s="114" customFormat="1" ht="31.5" customHeight="1" thickBot="1">
      <c r="A30" s="307" t="s">
        <v>318</v>
      </c>
      <c r="B30" s="307"/>
      <c r="C30" s="307"/>
      <c r="D30" s="307"/>
      <c r="E30" s="307"/>
      <c r="F30" s="307"/>
      <c r="G30" s="307"/>
      <c r="H30" s="104" t="s">
        <v>319</v>
      </c>
    </row>
    <row r="31" spans="1:8" s="114" customFormat="1" ht="25.5" customHeight="1">
      <c r="A31" s="321" t="str">
        <f>'Form HKLQ1-1'!A3:H3</f>
        <v>二零二零年一月至六月
January to June 2020</v>
      </c>
      <c r="B31" s="321"/>
      <c r="C31" s="321"/>
      <c r="D31" s="321"/>
      <c r="E31" s="321"/>
      <c r="F31" s="321"/>
      <c r="G31" s="321"/>
      <c r="H31" s="93"/>
    </row>
    <row r="32" spans="1:8" ht="3" customHeight="1">
      <c r="A32" s="1"/>
      <c r="B32" s="1"/>
      <c r="C32" s="5"/>
      <c r="D32" s="5"/>
      <c r="E32" s="6"/>
      <c r="F32" s="5"/>
      <c r="G32" s="1"/>
      <c r="H32" s="1"/>
    </row>
    <row r="33" spans="1:8" ht="3" customHeight="1">
      <c r="A33" s="1"/>
      <c r="B33" s="1"/>
      <c r="C33" s="5"/>
      <c r="D33" s="5"/>
      <c r="E33" s="6"/>
      <c r="F33" s="5"/>
      <c r="G33" s="1"/>
      <c r="H33" s="1"/>
    </row>
    <row r="34" spans="1:8" ht="3" customHeight="1">
      <c r="A34" s="7"/>
      <c r="B34" s="1"/>
      <c r="C34" s="5"/>
      <c r="D34" s="5"/>
      <c r="E34" s="6"/>
      <c r="F34" s="5"/>
      <c r="G34" s="1"/>
      <c r="H34" s="1"/>
    </row>
    <row r="35" spans="1:8" s="116" customFormat="1" ht="27.75" customHeight="1">
      <c r="A35" s="313" t="s">
        <v>351</v>
      </c>
      <c r="B35" s="313"/>
      <c r="C35" s="313"/>
      <c r="D35" s="313"/>
      <c r="E35" s="71"/>
      <c r="F35" s="70"/>
      <c r="G35" s="72"/>
      <c r="H35" s="72"/>
    </row>
    <row r="36" spans="1:8" ht="6" customHeight="1">
      <c r="A36" s="7"/>
      <c r="B36" s="1"/>
      <c r="C36" s="5"/>
      <c r="D36" s="5"/>
      <c r="E36" s="6"/>
      <c r="F36" s="5"/>
      <c r="G36" s="1"/>
      <c r="H36" s="1"/>
    </row>
    <row r="37" spans="1:8" s="117" customFormat="1" ht="21" customHeight="1">
      <c r="A37" s="42"/>
      <c r="B37" s="42"/>
      <c r="C37" s="333" t="s">
        <v>321</v>
      </c>
      <c r="D37" s="334"/>
      <c r="E37" s="334"/>
      <c r="F37" s="333" t="s">
        <v>322</v>
      </c>
      <c r="G37" s="334"/>
      <c r="H37" s="334"/>
    </row>
    <row r="38" spans="1:8" s="117" customFormat="1" ht="21" customHeight="1">
      <c r="A38" s="45"/>
      <c r="B38" s="95"/>
      <c r="C38" s="94"/>
      <c r="D38" s="42"/>
      <c r="E38" s="46"/>
      <c r="F38" s="331" t="s">
        <v>323</v>
      </c>
      <c r="G38" s="333" t="s">
        <v>324</v>
      </c>
      <c r="H38" s="334"/>
    </row>
    <row r="39" spans="1:8" s="117" customFormat="1" ht="42" customHeight="1">
      <c r="A39" s="48" t="s">
        <v>325</v>
      </c>
      <c r="B39" s="47" t="s">
        <v>326</v>
      </c>
      <c r="C39" s="122" t="s">
        <v>327</v>
      </c>
      <c r="D39" s="123" t="s">
        <v>328</v>
      </c>
      <c r="E39" s="118" t="s">
        <v>291</v>
      </c>
      <c r="F39" s="332"/>
      <c r="G39" s="49" t="s">
        <v>329</v>
      </c>
      <c r="H39" s="50" t="s">
        <v>330</v>
      </c>
    </row>
    <row r="40" spans="1:8" s="117" customFormat="1" ht="21" customHeight="1">
      <c r="A40" s="120" t="s">
        <v>352</v>
      </c>
      <c r="B40" s="110" t="s">
        <v>353</v>
      </c>
      <c r="C40" s="53"/>
      <c r="D40" s="53"/>
      <c r="E40" s="55" t="s">
        <v>333</v>
      </c>
      <c r="F40" s="124" t="s">
        <v>333</v>
      </c>
      <c r="G40" s="55" t="s">
        <v>333</v>
      </c>
      <c r="H40" s="55" t="s">
        <v>333</v>
      </c>
    </row>
    <row r="41" spans="1:8" s="117" customFormat="1" ht="21" customHeight="1">
      <c r="A41" s="56"/>
      <c r="B41" s="57" t="s">
        <v>334</v>
      </c>
      <c r="C41" s="58">
        <v>17867</v>
      </c>
      <c r="D41" s="58">
        <v>1286280</v>
      </c>
      <c r="E41" s="58">
        <v>981828072</v>
      </c>
      <c r="F41" s="58">
        <v>0</v>
      </c>
      <c r="G41" s="58">
        <v>110246</v>
      </c>
      <c r="H41" s="58">
        <v>1390983</v>
      </c>
    </row>
    <row r="42" spans="1:8" s="117" customFormat="1" ht="43.5" customHeight="1">
      <c r="A42" s="56"/>
      <c r="B42" s="59" t="s">
        <v>335</v>
      </c>
      <c r="C42" s="169"/>
      <c r="D42" s="169"/>
      <c r="E42" s="177"/>
      <c r="F42" s="61">
        <v>0</v>
      </c>
      <c r="G42" s="61">
        <v>54946</v>
      </c>
      <c r="H42" s="61">
        <v>937528</v>
      </c>
    </row>
    <row r="43" spans="1:8" s="117" customFormat="1" ht="21" customHeight="1">
      <c r="A43" s="56"/>
      <c r="B43" s="59" t="s">
        <v>336</v>
      </c>
      <c r="C43" s="169"/>
      <c r="D43" s="169"/>
      <c r="E43" s="177"/>
      <c r="F43" s="61">
        <v>0</v>
      </c>
      <c r="G43" s="61">
        <v>6777</v>
      </c>
      <c r="H43" s="61">
        <v>196998</v>
      </c>
    </row>
    <row r="44" spans="1:8" s="117" customFormat="1" ht="21" customHeight="1">
      <c r="A44" s="56"/>
      <c r="B44" s="59" t="s">
        <v>337</v>
      </c>
      <c r="C44" s="169"/>
      <c r="D44" s="169"/>
      <c r="E44" s="61">
        <v>30139233</v>
      </c>
      <c r="F44" s="61">
        <v>0</v>
      </c>
      <c r="G44" s="61">
        <v>531</v>
      </c>
      <c r="H44" s="61">
        <v>13736</v>
      </c>
    </row>
    <row r="45" spans="1:8" s="117" customFormat="1" ht="21" customHeight="1">
      <c r="A45" s="63"/>
      <c r="B45" s="64" t="s">
        <v>354</v>
      </c>
      <c r="C45" s="61">
        <v>17867</v>
      </c>
      <c r="D45" s="61">
        <v>1286280</v>
      </c>
      <c r="E45" s="61">
        <v>1011967305</v>
      </c>
      <c r="F45" s="61">
        <v>0</v>
      </c>
      <c r="G45" s="61">
        <v>172500</v>
      </c>
      <c r="H45" s="61">
        <v>2539245</v>
      </c>
    </row>
    <row r="46" spans="1:8" s="117" customFormat="1" ht="21" customHeight="1">
      <c r="A46" s="69"/>
      <c r="B46" s="64" t="s">
        <v>355</v>
      </c>
      <c r="C46" s="65">
        <f>SUM(C18,C19,C24,C25:C27,C45)</f>
        <v>18160</v>
      </c>
      <c r="D46" s="65">
        <f>SUM(D18,D19,D24,D25:D27,D45)</f>
        <v>1348561</v>
      </c>
      <c r="E46" s="65">
        <f>SUM(E18,E24,E45)</f>
        <v>1030742177</v>
      </c>
      <c r="F46" s="65">
        <f>SUM(F18,F19,F24,F25:F27,F45)</f>
        <v>0</v>
      </c>
      <c r="G46" s="65">
        <f>SUM(G18,G19,G24,G25:G27,G45)</f>
        <v>199723</v>
      </c>
      <c r="H46" s="65">
        <f>SUM(H18,H19,H24,H25:H27,H45)</f>
        <v>2556461</v>
      </c>
    </row>
    <row r="47" spans="1:8" s="117" customFormat="1" ht="10.5">
      <c r="A47" s="43"/>
      <c r="B47" s="43"/>
      <c r="C47" s="43"/>
      <c r="D47" s="43"/>
      <c r="E47" s="43"/>
      <c r="F47" s="43"/>
      <c r="G47" s="43"/>
      <c r="H47" s="43"/>
    </row>
    <row r="48" spans="1:8" s="117" customFormat="1" ht="10.5">
      <c r="A48" s="36"/>
      <c r="B48" s="43"/>
      <c r="C48" s="232"/>
      <c r="D48" s="43"/>
      <c r="E48" s="43"/>
      <c r="F48" s="43"/>
      <c r="G48" s="43"/>
      <c r="H48" s="43"/>
    </row>
    <row r="49" spans="1:8" s="117" customFormat="1" ht="10.5">
      <c r="A49" s="43"/>
      <c r="B49" s="43"/>
      <c r="C49" s="43"/>
      <c r="D49" s="43"/>
      <c r="E49" s="43"/>
      <c r="F49" s="43"/>
      <c r="G49" s="43"/>
      <c r="H49" s="43"/>
    </row>
  </sheetData>
  <sheetProtection/>
  <mergeCells count="14">
    <mergeCell ref="A35:D35"/>
    <mergeCell ref="C37:E37"/>
    <mergeCell ref="F37:H37"/>
    <mergeCell ref="F38:F39"/>
    <mergeCell ref="G38:H38"/>
    <mergeCell ref="A30:G30"/>
    <mergeCell ref="A31:G31"/>
    <mergeCell ref="F10:F11"/>
    <mergeCell ref="G10:H10"/>
    <mergeCell ref="C9:E9"/>
    <mergeCell ref="F9:H9"/>
    <mergeCell ref="A7:C7"/>
    <mergeCell ref="A2:G2"/>
    <mergeCell ref="A3:G3"/>
  </mergeCells>
  <dataValidations count="2">
    <dataValidation operator="equal" allowBlank="1" showInputMessage="1" showErrorMessage="1" sqref="F32:F36 F4:F8"/>
    <dataValidation type="whole" allowBlank="1" showInputMessage="1" showErrorMessage="1" errorTitle="No Decimal" error="No Decimal is allowed" sqref="E42:E43 C42:D44 E25:E29 C21:D23 E19 E14:E15 E21:E22 C14:D1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7" r:id="rId1"/>
  <rowBreaks count="1" manualBreakCount="1">
    <brk id="28" max="255" man="1"/>
  </rowBreaks>
</worksheet>
</file>

<file path=xl/worksheets/sheet13.xml><?xml version="1.0" encoding="utf-8"?>
<worksheet xmlns="http://schemas.openxmlformats.org/spreadsheetml/2006/main" xmlns:r="http://schemas.openxmlformats.org/officeDocument/2006/relationships">
  <dimension ref="A1:G21"/>
  <sheetViews>
    <sheetView zoomScale="80" zoomScaleNormal="80"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3.625" style="8" customWidth="1"/>
    <col min="4" max="4" width="18.625" style="8" customWidth="1"/>
    <col min="5" max="5" width="16.125" style="8" customWidth="1"/>
    <col min="6" max="7" width="22.625" style="8" customWidth="1"/>
  </cols>
  <sheetData>
    <row r="1" spans="1:7" s="113" customFormat="1" ht="6" customHeight="1" thickBot="1">
      <c r="A1" s="112"/>
      <c r="B1" s="112"/>
      <c r="C1" s="112"/>
      <c r="D1" s="112"/>
      <c r="E1" s="112"/>
      <c r="F1" s="112"/>
      <c r="G1" s="90"/>
    </row>
    <row r="2" spans="1:7" s="114" customFormat="1" ht="31.5" customHeight="1" thickBot="1">
      <c r="A2" s="307" t="s">
        <v>202</v>
      </c>
      <c r="B2" s="307"/>
      <c r="C2" s="307"/>
      <c r="D2" s="307"/>
      <c r="E2" s="307"/>
      <c r="F2" s="307"/>
      <c r="G2" s="104" t="s">
        <v>359</v>
      </c>
    </row>
    <row r="3" spans="1:7" s="114" customFormat="1" ht="25.5" customHeight="1">
      <c r="A3" s="321" t="str">
        <f>'Form HKLQ1-1'!A3:H3</f>
        <v>二零二零年一月至六月
January to June 2020</v>
      </c>
      <c r="B3" s="321"/>
      <c r="C3" s="321"/>
      <c r="D3" s="321"/>
      <c r="E3" s="321"/>
      <c r="F3" s="321"/>
      <c r="G3" s="93"/>
    </row>
    <row r="4" spans="1:7" ht="3" customHeight="1">
      <c r="A4" s="2"/>
      <c r="B4" s="1"/>
      <c r="C4" s="5"/>
      <c r="D4" s="115"/>
      <c r="E4" s="4"/>
      <c r="F4" s="115"/>
      <c r="G4" s="1"/>
    </row>
    <row r="5" spans="1:7" ht="3" customHeight="1">
      <c r="A5" s="1"/>
      <c r="B5" s="1"/>
      <c r="C5" s="5"/>
      <c r="D5" s="5"/>
      <c r="E5" s="127"/>
      <c r="F5" s="5"/>
      <c r="G5" s="1"/>
    </row>
    <row r="6" spans="1:7" ht="3" customHeight="1">
      <c r="A6" s="7"/>
      <c r="B6" s="1"/>
      <c r="C6" s="5"/>
      <c r="D6" s="5"/>
      <c r="E6" s="6"/>
      <c r="F6" s="5"/>
      <c r="G6" s="1"/>
    </row>
    <row r="7" spans="1:7" ht="27.75" customHeight="1">
      <c r="A7" s="313" t="s">
        <v>360</v>
      </c>
      <c r="B7" s="313"/>
      <c r="C7" s="313"/>
      <c r="D7" s="5"/>
      <c r="E7" s="6"/>
      <c r="F7" s="5"/>
      <c r="G7" s="1"/>
    </row>
    <row r="8" spans="1:7" ht="6" customHeight="1">
      <c r="A8" s="7"/>
      <c r="B8" s="1"/>
      <c r="C8" s="5"/>
      <c r="D8" s="5"/>
      <c r="E8" s="6"/>
      <c r="F8" s="5"/>
      <c r="G8" s="1"/>
    </row>
    <row r="9" spans="1:7" s="117" customFormat="1" ht="21" customHeight="1">
      <c r="A9" s="42"/>
      <c r="B9" s="42"/>
      <c r="C9" s="333" t="s">
        <v>283</v>
      </c>
      <c r="D9" s="334"/>
      <c r="E9" s="334"/>
      <c r="F9" s="308" t="s">
        <v>361</v>
      </c>
      <c r="G9" s="335"/>
    </row>
    <row r="10" spans="1:7" s="117" customFormat="1" ht="42" customHeight="1">
      <c r="A10" s="48" t="s">
        <v>287</v>
      </c>
      <c r="B10" s="48" t="s">
        <v>288</v>
      </c>
      <c r="C10" s="50" t="s">
        <v>362</v>
      </c>
      <c r="D10" s="50" t="s">
        <v>363</v>
      </c>
      <c r="E10" s="50" t="s">
        <v>364</v>
      </c>
      <c r="F10" s="50" t="s">
        <v>365</v>
      </c>
      <c r="G10" s="50" t="s">
        <v>366</v>
      </c>
    </row>
    <row r="11" spans="1:7" s="117" customFormat="1" ht="21" customHeight="1">
      <c r="A11" s="120" t="s">
        <v>356</v>
      </c>
      <c r="B11" s="110" t="s">
        <v>367</v>
      </c>
      <c r="C11" s="54"/>
      <c r="D11" s="55" t="s">
        <v>368</v>
      </c>
      <c r="E11" s="55" t="s">
        <v>271</v>
      </c>
      <c r="F11" s="55" t="s">
        <v>271</v>
      </c>
      <c r="G11" s="55" t="s">
        <v>271</v>
      </c>
    </row>
    <row r="12" spans="1:7" s="117" customFormat="1" ht="21" customHeight="1">
      <c r="A12" s="56"/>
      <c r="B12" s="128" t="s">
        <v>369</v>
      </c>
      <c r="C12" s="214"/>
      <c r="D12" s="185">
        <v>2071189</v>
      </c>
      <c r="E12" s="185">
        <v>79574787</v>
      </c>
      <c r="F12" s="185">
        <v>19242411</v>
      </c>
      <c r="G12" s="185">
        <v>2685761</v>
      </c>
    </row>
    <row r="13" spans="1:7" s="117" customFormat="1" ht="21" customHeight="1">
      <c r="A13" s="56"/>
      <c r="B13" s="62" t="s">
        <v>370</v>
      </c>
      <c r="C13" s="60"/>
      <c r="D13" s="185">
        <v>10624244</v>
      </c>
      <c r="E13" s="185">
        <v>46504515</v>
      </c>
      <c r="F13" s="185">
        <v>1962233</v>
      </c>
      <c r="G13" s="185">
        <v>1551008</v>
      </c>
    </row>
    <row r="14" spans="1:7" s="117" customFormat="1" ht="21" customHeight="1">
      <c r="A14" s="63"/>
      <c r="B14" s="64" t="s">
        <v>371</v>
      </c>
      <c r="C14" s="60"/>
      <c r="D14" s="185">
        <v>12695433</v>
      </c>
      <c r="E14" s="185">
        <v>126079302</v>
      </c>
      <c r="F14" s="185">
        <v>21204644</v>
      </c>
      <c r="G14" s="185">
        <v>4236769</v>
      </c>
    </row>
    <row r="15" spans="1:7" s="117" customFormat="1" ht="43.5" customHeight="1">
      <c r="A15" s="68" t="s">
        <v>357</v>
      </c>
      <c r="B15" s="67" t="s">
        <v>372</v>
      </c>
      <c r="C15" s="60"/>
      <c r="D15" s="185">
        <v>0</v>
      </c>
      <c r="E15" s="185">
        <v>0</v>
      </c>
      <c r="F15" s="185">
        <v>0</v>
      </c>
      <c r="G15" s="185">
        <v>0</v>
      </c>
    </row>
    <row r="16" spans="1:7" s="117" customFormat="1" ht="21" customHeight="1">
      <c r="A16" s="56"/>
      <c r="B16" s="62" t="s">
        <v>373</v>
      </c>
      <c r="C16" s="60"/>
      <c r="D16" s="185">
        <v>3459153</v>
      </c>
      <c r="E16" s="185">
        <v>10929813</v>
      </c>
      <c r="F16" s="185">
        <v>246209</v>
      </c>
      <c r="G16" s="185">
        <v>455217</v>
      </c>
    </row>
    <row r="17" spans="1:7" s="117" customFormat="1" ht="21" customHeight="1">
      <c r="A17" s="63"/>
      <c r="B17" s="64" t="s">
        <v>374</v>
      </c>
      <c r="C17" s="60"/>
      <c r="D17" s="185">
        <v>3459153</v>
      </c>
      <c r="E17" s="185">
        <v>10929813</v>
      </c>
      <c r="F17" s="185">
        <v>246209</v>
      </c>
      <c r="G17" s="185">
        <v>455217</v>
      </c>
    </row>
    <row r="18" spans="1:7" s="117" customFormat="1" ht="21" customHeight="1">
      <c r="A18" s="99"/>
      <c r="B18" s="67" t="s">
        <v>317</v>
      </c>
      <c r="C18" s="185">
        <v>386357</v>
      </c>
      <c r="D18" s="65">
        <f>D14+D17</f>
        <v>16154586</v>
      </c>
      <c r="E18" s="65">
        <f>E14+E17</f>
        <v>137009115</v>
      </c>
      <c r="F18" s="65">
        <f>F14+F17</f>
        <v>21450853</v>
      </c>
      <c r="G18" s="65">
        <f>G14+G17</f>
        <v>4691986</v>
      </c>
    </row>
    <row r="19" ht="16.5">
      <c r="C19" s="215"/>
    </row>
    <row r="20" spans="1:4" ht="16.5">
      <c r="A20" s="9"/>
      <c r="C20" s="215"/>
      <c r="D20" s="226"/>
    </row>
    <row r="21" ht="16.5">
      <c r="C21" s="215"/>
    </row>
  </sheetData>
  <sheetProtection/>
  <mergeCells count="5">
    <mergeCell ref="C9:E9"/>
    <mergeCell ref="F9:G9"/>
    <mergeCell ref="A7:C7"/>
    <mergeCell ref="A2:F2"/>
    <mergeCell ref="A3:F3"/>
  </mergeCells>
  <dataValidations count="2">
    <dataValidation type="custom" showInputMessage="1" showErrorMessage="1" errorTitle="NO INPUT is allowed" sqref="C12:C17">
      <formula1>" "</formula1>
    </dataValidation>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J30"/>
  <sheetViews>
    <sheetView zoomScale="115" zoomScaleNormal="115" zoomScalePageLayoutView="0" workbookViewId="0" topLeftCell="A4">
      <selection activeCell="D12" sqref="D12"/>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13" customFormat="1" ht="6" customHeight="1" thickBot="1">
      <c r="A1" s="112"/>
      <c r="B1" s="112"/>
      <c r="C1" s="112"/>
      <c r="D1" s="112"/>
      <c r="E1" s="112"/>
      <c r="F1" s="112"/>
      <c r="G1" s="112"/>
      <c r="H1" s="90"/>
    </row>
    <row r="2" spans="1:8" s="114" customFormat="1" ht="31.5" customHeight="1" thickBot="1">
      <c r="A2" s="307" t="s">
        <v>375</v>
      </c>
      <c r="B2" s="307"/>
      <c r="C2" s="307"/>
      <c r="D2" s="307"/>
      <c r="E2" s="307"/>
      <c r="F2" s="307"/>
      <c r="G2" s="307"/>
      <c r="H2" s="104" t="s">
        <v>376</v>
      </c>
    </row>
    <row r="3" spans="1:8" s="114" customFormat="1" ht="25.5" customHeight="1">
      <c r="A3" s="321" t="str">
        <f>'Form HKLQ1-1'!A3:H3</f>
        <v>二零二零年一月至六月
January to June 2020</v>
      </c>
      <c r="B3" s="321"/>
      <c r="C3" s="321"/>
      <c r="D3" s="321"/>
      <c r="E3" s="321"/>
      <c r="F3" s="321"/>
      <c r="G3" s="321"/>
      <c r="H3" s="93"/>
    </row>
    <row r="4" spans="1:8" ht="3" customHeight="1">
      <c r="A4" s="2"/>
      <c r="B4" s="1"/>
      <c r="C4" s="5"/>
      <c r="D4" s="115"/>
      <c r="E4" s="4"/>
      <c r="F4" s="115"/>
      <c r="G4" s="1"/>
      <c r="H4" s="1"/>
    </row>
    <row r="5" spans="1:8" ht="3" customHeight="1">
      <c r="A5" s="1"/>
      <c r="B5" s="1"/>
      <c r="C5" s="5"/>
      <c r="D5" s="5"/>
      <c r="E5" s="6"/>
      <c r="F5" s="5"/>
      <c r="G5" s="1"/>
      <c r="H5" s="1"/>
    </row>
    <row r="6" spans="1:8" ht="3" customHeight="1">
      <c r="A6" s="7"/>
      <c r="B6" s="1"/>
      <c r="C6" s="5"/>
      <c r="D6" s="5"/>
      <c r="E6" s="6"/>
      <c r="F6" s="5"/>
      <c r="G6" s="1"/>
      <c r="H6" s="1"/>
    </row>
    <row r="7" spans="1:8" s="116" customFormat="1" ht="27.75" customHeight="1">
      <c r="A7" s="313" t="s">
        <v>377</v>
      </c>
      <c r="B7" s="313"/>
      <c r="C7" s="313"/>
      <c r="D7" s="313"/>
      <c r="E7" s="71"/>
      <c r="F7" s="70"/>
      <c r="G7" s="72"/>
      <c r="H7" s="72"/>
    </row>
    <row r="8" spans="1:8" ht="6" customHeight="1">
      <c r="A8" s="7"/>
      <c r="B8" s="1"/>
      <c r="C8" s="5"/>
      <c r="D8" s="5"/>
      <c r="E8" s="6"/>
      <c r="F8" s="5"/>
      <c r="G8" s="1"/>
      <c r="H8" s="1"/>
    </row>
    <row r="9" spans="1:8" s="117" customFormat="1" ht="21" customHeight="1">
      <c r="A9" s="42"/>
      <c r="B9" s="42"/>
      <c r="C9" s="336" t="s">
        <v>378</v>
      </c>
      <c r="D9" s="337"/>
      <c r="E9" s="337"/>
      <c r="F9" s="338"/>
      <c r="G9" s="336" t="s">
        <v>379</v>
      </c>
      <c r="H9" s="338"/>
    </row>
    <row r="10" spans="1:8" s="117" customFormat="1" ht="57" customHeight="1">
      <c r="A10" s="48" t="s">
        <v>380</v>
      </c>
      <c r="B10" s="48" t="s">
        <v>381</v>
      </c>
      <c r="C10" s="129" t="s">
        <v>382</v>
      </c>
      <c r="D10" s="129" t="s">
        <v>383</v>
      </c>
      <c r="E10" s="129" t="s">
        <v>384</v>
      </c>
      <c r="F10" s="129" t="s">
        <v>385</v>
      </c>
      <c r="G10" s="129" t="s">
        <v>386</v>
      </c>
      <c r="H10" s="129" t="s">
        <v>387</v>
      </c>
    </row>
    <row r="11" spans="1:8" s="117" customFormat="1" ht="21" customHeight="1">
      <c r="A11" s="46"/>
      <c r="B11" s="130"/>
      <c r="C11" s="53"/>
      <c r="D11" s="53"/>
      <c r="E11" s="120"/>
      <c r="F11" s="120"/>
      <c r="G11" s="55" t="s">
        <v>388</v>
      </c>
      <c r="H11" s="55" t="s">
        <v>388</v>
      </c>
    </row>
    <row r="12" spans="1:8" s="117" customFormat="1" ht="21" customHeight="1">
      <c r="A12" s="131" t="s">
        <v>389</v>
      </c>
      <c r="B12" s="132" t="s">
        <v>390</v>
      </c>
      <c r="C12" s="183">
        <v>38302</v>
      </c>
      <c r="D12" s="183">
        <v>42447</v>
      </c>
      <c r="E12" s="183">
        <v>132855</v>
      </c>
      <c r="F12" s="183">
        <v>89257</v>
      </c>
      <c r="G12" s="183">
        <v>15491898</v>
      </c>
      <c r="H12" s="183">
        <v>49403841</v>
      </c>
    </row>
    <row r="13" spans="1:8" s="117" customFormat="1" ht="21" customHeight="1">
      <c r="A13" s="56"/>
      <c r="B13" s="128" t="s">
        <v>391</v>
      </c>
      <c r="C13" s="183">
        <v>1333</v>
      </c>
      <c r="D13" s="183">
        <v>971</v>
      </c>
      <c r="E13" s="183">
        <v>13276</v>
      </c>
      <c r="F13" s="183">
        <v>623</v>
      </c>
      <c r="G13" s="183">
        <v>3033581</v>
      </c>
      <c r="H13" s="183">
        <v>9020653</v>
      </c>
    </row>
    <row r="14" spans="1:10" s="117" customFormat="1" ht="21" customHeight="1">
      <c r="A14" s="63"/>
      <c r="B14" s="64" t="s">
        <v>392</v>
      </c>
      <c r="C14" s="183">
        <v>39635</v>
      </c>
      <c r="D14" s="183">
        <v>43418</v>
      </c>
      <c r="E14" s="183">
        <v>146131</v>
      </c>
      <c r="F14" s="183">
        <v>89880</v>
      </c>
      <c r="G14" s="183">
        <v>18525479</v>
      </c>
      <c r="H14" s="183">
        <v>58424494</v>
      </c>
      <c r="J14" s="216"/>
    </row>
    <row r="15" spans="1:10" s="117" customFormat="1" ht="21" customHeight="1">
      <c r="A15" s="66" t="s">
        <v>393</v>
      </c>
      <c r="B15" s="67" t="s">
        <v>394</v>
      </c>
      <c r="C15" s="183">
        <v>0</v>
      </c>
      <c r="D15" s="183">
        <v>0</v>
      </c>
      <c r="E15" s="183">
        <v>52</v>
      </c>
      <c r="F15" s="183">
        <v>5</v>
      </c>
      <c r="G15" s="183">
        <v>4757</v>
      </c>
      <c r="H15" s="183">
        <v>11055</v>
      </c>
      <c r="J15" s="216"/>
    </row>
    <row r="16" spans="1:10" s="117" customFormat="1" ht="21" customHeight="1">
      <c r="A16" s="66" t="s">
        <v>395</v>
      </c>
      <c r="B16" s="67" t="s">
        <v>396</v>
      </c>
      <c r="C16" s="183">
        <v>536</v>
      </c>
      <c r="D16" s="183">
        <v>997</v>
      </c>
      <c r="E16" s="183">
        <v>33783</v>
      </c>
      <c r="F16" s="183">
        <v>1392</v>
      </c>
      <c r="G16" s="183">
        <v>13588257</v>
      </c>
      <c r="H16" s="183">
        <v>2968477</v>
      </c>
      <c r="J16" s="216"/>
    </row>
    <row r="17" spans="1:10" s="117" customFormat="1" ht="21" customHeight="1">
      <c r="A17" s="66" t="s">
        <v>397</v>
      </c>
      <c r="B17" s="67" t="s">
        <v>398</v>
      </c>
      <c r="C17" s="183">
        <v>421</v>
      </c>
      <c r="D17" s="183">
        <v>1138</v>
      </c>
      <c r="E17" s="183">
        <v>2682</v>
      </c>
      <c r="F17" s="183">
        <v>3346</v>
      </c>
      <c r="G17" s="183">
        <v>19679</v>
      </c>
      <c r="H17" s="183">
        <v>439896</v>
      </c>
      <c r="J17" s="216"/>
    </row>
    <row r="18" spans="1:10" s="117" customFormat="1" ht="21" customHeight="1">
      <c r="A18" s="66" t="s">
        <v>399</v>
      </c>
      <c r="B18" s="67" t="s">
        <v>400</v>
      </c>
      <c r="C18" s="183">
        <v>0</v>
      </c>
      <c r="D18" s="183">
        <v>0</v>
      </c>
      <c r="E18" s="183">
        <v>0</v>
      </c>
      <c r="F18" s="183">
        <v>1</v>
      </c>
      <c r="G18" s="183">
        <v>448</v>
      </c>
      <c r="H18" s="183">
        <v>0</v>
      </c>
      <c r="J18" s="216"/>
    </row>
    <row r="19" spans="1:10" s="117" customFormat="1" ht="21" customHeight="1">
      <c r="A19" s="66" t="s">
        <v>401</v>
      </c>
      <c r="B19" s="67" t="s">
        <v>402</v>
      </c>
      <c r="C19" s="183">
        <v>0</v>
      </c>
      <c r="D19" s="183">
        <v>0</v>
      </c>
      <c r="E19" s="183">
        <v>0</v>
      </c>
      <c r="F19" s="183">
        <v>0</v>
      </c>
      <c r="G19" s="183">
        <v>0</v>
      </c>
      <c r="H19" s="183">
        <v>0</v>
      </c>
      <c r="J19" s="216"/>
    </row>
    <row r="20" spans="1:10" s="117" customFormat="1" ht="21" customHeight="1">
      <c r="A20" s="69"/>
      <c r="B20" s="64" t="s">
        <v>403</v>
      </c>
      <c r="C20" s="65">
        <f aca="true" t="shared" si="0" ref="C20:H20">C14+C15+C16+C17+C18+C19</f>
        <v>40592</v>
      </c>
      <c r="D20" s="65">
        <f t="shared" si="0"/>
        <v>45553</v>
      </c>
      <c r="E20" s="65">
        <f t="shared" si="0"/>
        <v>182648</v>
      </c>
      <c r="F20" s="65">
        <f t="shared" si="0"/>
        <v>94624</v>
      </c>
      <c r="G20" s="65">
        <f t="shared" si="0"/>
        <v>32138620</v>
      </c>
      <c r="H20" s="65">
        <f t="shared" si="0"/>
        <v>61843922</v>
      </c>
      <c r="J20" s="216"/>
    </row>
    <row r="22" spans="1:8" ht="16.5">
      <c r="A22" s="9"/>
      <c r="C22" s="215"/>
      <c r="D22" s="215"/>
      <c r="E22" s="215"/>
      <c r="F22" s="215"/>
      <c r="G22" s="215"/>
      <c r="H22" s="215"/>
    </row>
    <row r="23" spans="3:8" ht="16.5">
      <c r="C23" s="215"/>
      <c r="D23" s="215"/>
      <c r="E23" s="215"/>
      <c r="F23" s="215"/>
      <c r="G23" s="215"/>
      <c r="H23" s="215"/>
    </row>
    <row r="24" spans="3:8" ht="16.5">
      <c r="C24" s="215"/>
      <c r="D24" s="215"/>
      <c r="E24" s="215"/>
      <c r="F24" s="215"/>
      <c r="G24" s="215"/>
      <c r="H24" s="215"/>
    </row>
    <row r="25" spans="3:8" ht="16.5">
      <c r="C25" s="215"/>
      <c r="D25" s="215"/>
      <c r="E25" s="215"/>
      <c r="F25" s="215"/>
      <c r="G25" s="215"/>
      <c r="H25" s="215"/>
    </row>
    <row r="26" spans="3:8" ht="16.5">
      <c r="C26" s="215"/>
      <c r="D26" s="215"/>
      <c r="E26" s="215"/>
      <c r="F26" s="215"/>
      <c r="G26" s="215"/>
      <c r="H26" s="215"/>
    </row>
    <row r="27" spans="3:8" ht="16.5">
      <c r="C27" s="215"/>
      <c r="D27" s="215"/>
      <c r="E27" s="215"/>
      <c r="F27" s="215"/>
      <c r="G27" s="215"/>
      <c r="H27" s="215"/>
    </row>
    <row r="28" spans="3:8" ht="16.5">
      <c r="C28" s="215"/>
      <c r="D28" s="215"/>
      <c r="E28" s="215"/>
      <c r="F28" s="215"/>
      <c r="G28" s="215"/>
      <c r="H28" s="215"/>
    </row>
    <row r="29" spans="3:8" ht="16.5">
      <c r="C29" s="215"/>
      <c r="D29" s="215"/>
      <c r="E29" s="215"/>
      <c r="F29" s="215"/>
      <c r="G29" s="215"/>
      <c r="H29" s="215"/>
    </row>
    <row r="30" spans="3:8" ht="16.5">
      <c r="C30" s="215"/>
      <c r="D30" s="215"/>
      <c r="E30" s="215"/>
      <c r="F30" s="215"/>
      <c r="G30" s="215"/>
      <c r="H30" s="215"/>
    </row>
  </sheetData>
  <sheetProtection/>
  <mergeCells count="5">
    <mergeCell ref="C9:F9"/>
    <mergeCell ref="G9:H9"/>
    <mergeCell ref="A7:D7"/>
    <mergeCell ref="A2:G2"/>
    <mergeCell ref="A3:G3"/>
  </mergeCells>
  <dataValidations count="1">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E25"/>
  <sheetViews>
    <sheetView zoomScale="80" zoomScaleNormal="80" zoomScalePageLayoutView="0" workbookViewId="0" topLeftCell="A1">
      <selection activeCell="A1" sqref="A1"/>
    </sheetView>
  </sheetViews>
  <sheetFormatPr defaultColWidth="9.00390625" defaultRowHeight="16.5"/>
  <cols>
    <col min="1" max="1" width="6.125" style="8" customWidth="1"/>
    <col min="2" max="2" width="39.00390625" style="8" customWidth="1"/>
    <col min="3" max="5" width="20.625" style="8" customWidth="1"/>
  </cols>
  <sheetData>
    <row r="1" spans="1:5" s="113" customFormat="1" ht="6" customHeight="1" thickBot="1">
      <c r="A1" s="112"/>
      <c r="B1" s="112"/>
      <c r="C1" s="112"/>
      <c r="D1" s="112"/>
      <c r="E1" s="90"/>
    </row>
    <row r="2" spans="1:5" s="114" customFormat="1" ht="31.5" customHeight="1" thickBot="1">
      <c r="A2" s="307" t="s">
        <v>202</v>
      </c>
      <c r="B2" s="307"/>
      <c r="C2" s="307"/>
      <c r="D2" s="307"/>
      <c r="E2" s="104" t="s">
        <v>404</v>
      </c>
    </row>
    <row r="3" spans="1:5" s="114" customFormat="1" ht="25.5" customHeight="1">
      <c r="A3" s="321" t="str">
        <f>'Form HKLQ1-1'!A3:H3</f>
        <v>二零二零年一月至六月
January to June 2020</v>
      </c>
      <c r="B3" s="321"/>
      <c r="C3" s="321"/>
      <c r="D3" s="321"/>
      <c r="E3" s="93"/>
    </row>
    <row r="4" spans="1:5" ht="3" customHeight="1">
      <c r="A4" s="2"/>
      <c r="B4" s="1"/>
      <c r="C4" s="5"/>
      <c r="D4" s="115"/>
      <c r="E4" s="4"/>
    </row>
    <row r="5" spans="1:5" ht="3" customHeight="1">
      <c r="A5" s="1"/>
      <c r="B5" s="1"/>
      <c r="C5" s="5"/>
      <c r="D5" s="1"/>
      <c r="E5" s="1"/>
    </row>
    <row r="6" spans="1:5" ht="3" customHeight="1">
      <c r="A6" s="7"/>
      <c r="B6" s="1"/>
      <c r="C6" s="5"/>
      <c r="D6" s="1"/>
      <c r="E6" s="1"/>
    </row>
    <row r="7" spans="1:5" s="116" customFormat="1" ht="27.75" customHeight="1">
      <c r="A7" s="313" t="s">
        <v>405</v>
      </c>
      <c r="B7" s="313"/>
      <c r="C7" s="70"/>
      <c r="D7" s="72"/>
      <c r="E7" s="72"/>
    </row>
    <row r="8" spans="1:5" ht="6" customHeight="1">
      <c r="A8" s="7"/>
      <c r="B8" s="1"/>
      <c r="C8" s="5"/>
      <c r="D8" s="1"/>
      <c r="E8" s="1"/>
    </row>
    <row r="9" spans="1:5" s="117" customFormat="1" ht="21" customHeight="1">
      <c r="A9" s="133"/>
      <c r="B9" s="42"/>
      <c r="C9" s="134"/>
      <c r="D9" s="339" t="s">
        <v>406</v>
      </c>
      <c r="E9" s="340"/>
    </row>
    <row r="10" spans="1:5" s="117" customFormat="1" ht="33" customHeight="1">
      <c r="A10" s="47" t="s">
        <v>287</v>
      </c>
      <c r="B10" s="48" t="s">
        <v>288</v>
      </c>
      <c r="C10" s="135" t="s">
        <v>407</v>
      </c>
      <c r="D10" s="136" t="s">
        <v>408</v>
      </c>
      <c r="E10" s="129" t="s">
        <v>409</v>
      </c>
    </row>
    <row r="11" spans="1:5" s="117" customFormat="1" ht="21" customHeight="1">
      <c r="A11" s="137"/>
      <c r="B11" s="130"/>
      <c r="C11" s="53"/>
      <c r="D11" s="55" t="s">
        <v>410</v>
      </c>
      <c r="E11" s="55" t="s">
        <v>410</v>
      </c>
    </row>
    <row r="12" spans="1:5" s="117" customFormat="1" ht="21" customHeight="1">
      <c r="A12" s="131" t="s">
        <v>411</v>
      </c>
      <c r="B12" s="132" t="s">
        <v>412</v>
      </c>
      <c r="C12" s="183">
        <v>27</v>
      </c>
      <c r="D12" s="183">
        <v>68</v>
      </c>
      <c r="E12" s="183">
        <v>8690</v>
      </c>
    </row>
    <row r="13" spans="1:5" s="117" customFormat="1" ht="21" customHeight="1">
      <c r="A13" s="97"/>
      <c r="B13" s="128" t="s">
        <v>413</v>
      </c>
      <c r="C13" s="183">
        <v>0</v>
      </c>
      <c r="D13" s="183">
        <v>0</v>
      </c>
      <c r="E13" s="183">
        <v>0</v>
      </c>
    </row>
    <row r="14" spans="1:5" s="117" customFormat="1" ht="21" customHeight="1">
      <c r="A14" s="119"/>
      <c r="B14" s="64" t="s">
        <v>414</v>
      </c>
      <c r="C14" s="183">
        <v>27</v>
      </c>
      <c r="D14" s="183">
        <v>68</v>
      </c>
      <c r="E14" s="183">
        <v>8690</v>
      </c>
    </row>
    <row r="15" spans="1:5" s="117" customFormat="1" ht="21" customHeight="1">
      <c r="A15" s="66" t="s">
        <v>415</v>
      </c>
      <c r="B15" s="67" t="s">
        <v>416</v>
      </c>
      <c r="C15" s="183">
        <v>0</v>
      </c>
      <c r="D15" s="183">
        <v>0</v>
      </c>
      <c r="E15" s="183">
        <v>0</v>
      </c>
    </row>
    <row r="16" spans="1:5" s="117" customFormat="1" ht="21" customHeight="1">
      <c r="A16" s="66" t="s">
        <v>417</v>
      </c>
      <c r="B16" s="67" t="s">
        <v>418</v>
      </c>
      <c r="C16" s="183">
        <v>0</v>
      </c>
      <c r="D16" s="183">
        <v>0</v>
      </c>
      <c r="E16" s="183">
        <v>0</v>
      </c>
    </row>
    <row r="17" spans="1:5" s="117" customFormat="1" ht="21" customHeight="1">
      <c r="A17" s="66" t="s">
        <v>419</v>
      </c>
      <c r="B17" s="67" t="s">
        <v>420</v>
      </c>
      <c r="C17" s="183">
        <v>41</v>
      </c>
      <c r="D17" s="183">
        <v>0</v>
      </c>
      <c r="E17" s="183">
        <v>20033</v>
      </c>
    </row>
    <row r="18" spans="1:5" s="117" customFormat="1" ht="21" customHeight="1">
      <c r="A18" s="66" t="s">
        <v>421</v>
      </c>
      <c r="B18" s="67" t="s">
        <v>422</v>
      </c>
      <c r="C18" s="183">
        <v>0</v>
      </c>
      <c r="D18" s="183">
        <v>0</v>
      </c>
      <c r="E18" s="183">
        <v>0</v>
      </c>
    </row>
    <row r="19" spans="1:5" s="117" customFormat="1" ht="21" customHeight="1">
      <c r="A19" s="66" t="s">
        <v>423</v>
      </c>
      <c r="B19" s="67" t="s">
        <v>424</v>
      </c>
      <c r="C19" s="183">
        <v>0</v>
      </c>
      <c r="D19" s="183">
        <v>0</v>
      </c>
      <c r="E19" s="183">
        <v>0</v>
      </c>
    </row>
    <row r="20" spans="1:5" s="117" customFormat="1" ht="21" customHeight="1">
      <c r="A20" s="66" t="s">
        <v>425</v>
      </c>
      <c r="B20" s="67" t="s">
        <v>426</v>
      </c>
      <c r="C20" s="183">
        <v>5024</v>
      </c>
      <c r="D20" s="183">
        <v>16473453</v>
      </c>
      <c r="E20" s="183">
        <v>5392485</v>
      </c>
    </row>
    <row r="21" spans="1:5" s="117" customFormat="1" ht="21" customHeight="1">
      <c r="A21" s="66" t="s">
        <v>427</v>
      </c>
      <c r="B21" s="67" t="s">
        <v>428</v>
      </c>
      <c r="C21" s="183">
        <v>1456</v>
      </c>
      <c r="D21" s="183">
        <v>0</v>
      </c>
      <c r="E21" s="183">
        <v>1317529</v>
      </c>
    </row>
    <row r="22" spans="1:5" s="117" customFormat="1" ht="21" customHeight="1">
      <c r="A22" s="69"/>
      <c r="B22" s="64" t="s">
        <v>429</v>
      </c>
      <c r="C22" s="138">
        <f>C14+C15+C16+C17+C18+C19+C20+C21</f>
        <v>6548</v>
      </c>
      <c r="D22" s="138">
        <f>D14+D15+D16+D17+D18+D19+D20+D21</f>
        <v>16473521</v>
      </c>
      <c r="E22" s="138">
        <f>E14+E15+E16+E17+E18+E19+E20+E21</f>
        <v>6738737</v>
      </c>
    </row>
    <row r="24" spans="1:5" ht="16.5">
      <c r="A24" s="9"/>
      <c r="C24" s="226"/>
      <c r="E24" s="121"/>
    </row>
    <row r="25" spans="3:5" ht="16.5">
      <c r="C25" s="226"/>
      <c r="D25" s="226"/>
      <c r="E25" s="226"/>
    </row>
  </sheetData>
  <sheetProtection/>
  <mergeCells count="4">
    <mergeCell ref="D9:E9"/>
    <mergeCell ref="A7:B7"/>
    <mergeCell ref="A2:D2"/>
    <mergeCell ref="A3:D3"/>
  </mergeCells>
  <dataValidations count="1">
    <dataValidation type="whole" allowBlank="1" showInputMessage="1" showErrorMessage="1" sqref="E24">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F25"/>
  <sheetViews>
    <sheetView zoomScale="80" zoomScaleNormal="80" zoomScalePageLayoutView="0" workbookViewId="0" topLeftCell="A1">
      <selection activeCell="A1" sqref="A1"/>
    </sheetView>
  </sheetViews>
  <sheetFormatPr defaultColWidth="9.00390625" defaultRowHeight="16.5"/>
  <cols>
    <col min="1" max="1" width="6.125" style="8" customWidth="1"/>
    <col min="2" max="2" width="34.75390625" style="8" customWidth="1"/>
    <col min="3" max="4" width="16.625" style="8" customWidth="1"/>
    <col min="5" max="6" width="19.625" style="8" customWidth="1"/>
  </cols>
  <sheetData>
    <row r="1" spans="1:6" s="113" customFormat="1" ht="6" customHeight="1" thickBot="1">
      <c r="A1" s="112"/>
      <c r="B1" s="112"/>
      <c r="C1" s="112"/>
      <c r="D1" s="112"/>
      <c r="E1" s="112"/>
      <c r="F1" s="90"/>
    </row>
    <row r="2" spans="1:6" s="114" customFormat="1" ht="31.5" customHeight="1" thickBot="1">
      <c r="A2" s="307" t="s">
        <v>202</v>
      </c>
      <c r="B2" s="307"/>
      <c r="C2" s="307"/>
      <c r="D2" s="307"/>
      <c r="E2" s="307"/>
      <c r="F2" s="104" t="s">
        <v>430</v>
      </c>
    </row>
    <row r="3" spans="1:6" s="114" customFormat="1" ht="25.5" customHeight="1">
      <c r="A3" s="321" t="str">
        <f>'Form HKLQ1-1'!A3:H3</f>
        <v>二零二零年一月至六月
January to June 2020</v>
      </c>
      <c r="B3" s="321"/>
      <c r="C3" s="321"/>
      <c r="D3" s="321"/>
      <c r="E3" s="321"/>
      <c r="F3" s="93"/>
    </row>
    <row r="4" spans="1:6" ht="3" customHeight="1">
      <c r="A4" s="2"/>
      <c r="B4" s="1"/>
      <c r="C4" s="5"/>
      <c r="D4" s="115"/>
      <c r="E4" s="4"/>
      <c r="F4" s="115"/>
    </row>
    <row r="5" spans="1:6" ht="3" customHeight="1">
      <c r="A5" s="2"/>
      <c r="B5" s="1"/>
      <c r="C5" s="5"/>
      <c r="D5" s="115"/>
      <c r="E5" s="4"/>
      <c r="F5" s="115"/>
    </row>
    <row r="6" spans="1:6" ht="3" customHeight="1">
      <c r="A6" s="7"/>
      <c r="B6" s="1"/>
      <c r="C6" s="5"/>
      <c r="D6" s="5"/>
      <c r="E6" s="1"/>
      <c r="F6" s="1"/>
    </row>
    <row r="7" spans="1:6" s="116" customFormat="1" ht="27.75" customHeight="1">
      <c r="A7" s="313" t="s">
        <v>431</v>
      </c>
      <c r="B7" s="313"/>
      <c r="C7" s="70"/>
      <c r="D7" s="70"/>
      <c r="E7" s="72"/>
      <c r="F7" s="72"/>
    </row>
    <row r="8" spans="1:6" ht="6" customHeight="1">
      <c r="A8" s="7"/>
      <c r="B8" s="1"/>
      <c r="C8" s="5"/>
      <c r="D8" s="5"/>
      <c r="E8" s="1"/>
      <c r="F8" s="1"/>
    </row>
    <row r="9" spans="1:6" s="117" customFormat="1" ht="21" customHeight="1">
      <c r="A9" s="42"/>
      <c r="B9" s="42"/>
      <c r="C9" s="336" t="s">
        <v>432</v>
      </c>
      <c r="D9" s="340"/>
      <c r="E9" s="336" t="s">
        <v>433</v>
      </c>
      <c r="F9" s="340"/>
    </row>
    <row r="10" spans="1:6" s="117" customFormat="1" ht="55.5" customHeight="1">
      <c r="A10" s="48" t="s">
        <v>287</v>
      </c>
      <c r="B10" s="48" t="s">
        <v>288</v>
      </c>
      <c r="C10" s="129" t="s">
        <v>434</v>
      </c>
      <c r="D10" s="129" t="s">
        <v>435</v>
      </c>
      <c r="E10" s="129" t="s">
        <v>434</v>
      </c>
      <c r="F10" s="129" t="s">
        <v>436</v>
      </c>
    </row>
    <row r="11" spans="1:6" s="117" customFormat="1" ht="21" customHeight="1">
      <c r="A11" s="46"/>
      <c r="B11" s="130"/>
      <c r="C11" s="55" t="s">
        <v>271</v>
      </c>
      <c r="D11" s="55" t="s">
        <v>271</v>
      </c>
      <c r="E11" s="55" t="s">
        <v>271</v>
      </c>
      <c r="F11" s="55" t="s">
        <v>271</v>
      </c>
    </row>
    <row r="12" spans="1:6" s="117" customFormat="1" ht="21" customHeight="1">
      <c r="A12" s="131" t="s">
        <v>294</v>
      </c>
      <c r="B12" s="139" t="s">
        <v>437</v>
      </c>
      <c r="C12" s="184">
        <v>2252529520</v>
      </c>
      <c r="D12" s="184">
        <v>5213832</v>
      </c>
      <c r="E12" s="184">
        <v>3972211680</v>
      </c>
      <c r="F12" s="184">
        <v>82173637</v>
      </c>
    </row>
    <row r="13" spans="1:6" s="117" customFormat="1" ht="21" customHeight="1">
      <c r="A13" s="140"/>
      <c r="B13" s="141" t="s">
        <v>438</v>
      </c>
      <c r="C13" s="184">
        <v>1103358</v>
      </c>
      <c r="D13" s="184">
        <v>5126961</v>
      </c>
      <c r="E13" s="184">
        <v>55108693</v>
      </c>
      <c r="F13" s="184">
        <v>782935</v>
      </c>
    </row>
    <row r="14" spans="1:6" s="117" customFormat="1" ht="21" customHeight="1">
      <c r="A14" s="66" t="s">
        <v>308</v>
      </c>
      <c r="B14" s="67" t="s">
        <v>302</v>
      </c>
      <c r="C14" s="184">
        <v>0</v>
      </c>
      <c r="D14" s="184">
        <v>0</v>
      </c>
      <c r="E14" s="184">
        <v>15189</v>
      </c>
      <c r="F14" s="184">
        <v>217</v>
      </c>
    </row>
    <row r="15" spans="1:6" s="117" customFormat="1" ht="21" customHeight="1">
      <c r="A15" s="66" t="s">
        <v>309</v>
      </c>
      <c r="B15" s="67" t="s">
        <v>439</v>
      </c>
      <c r="C15" s="184">
        <v>0</v>
      </c>
      <c r="D15" s="184">
        <v>0</v>
      </c>
      <c r="E15" s="184">
        <v>53874696</v>
      </c>
      <c r="F15" s="184">
        <v>253557</v>
      </c>
    </row>
    <row r="16" spans="1:6" s="117" customFormat="1" ht="21" customHeight="1">
      <c r="A16" s="66" t="s">
        <v>311</v>
      </c>
      <c r="B16" s="67" t="s">
        <v>312</v>
      </c>
      <c r="C16" s="184">
        <v>358452</v>
      </c>
      <c r="D16" s="184">
        <v>784618</v>
      </c>
      <c r="E16" s="184">
        <v>3087023</v>
      </c>
      <c r="F16" s="184">
        <v>340434</v>
      </c>
    </row>
    <row r="17" spans="1:6" s="117" customFormat="1" ht="21" customHeight="1">
      <c r="A17" s="66" t="s">
        <v>313</v>
      </c>
      <c r="B17" s="67" t="s">
        <v>314</v>
      </c>
      <c r="C17" s="184">
        <v>0</v>
      </c>
      <c r="D17" s="184">
        <v>0</v>
      </c>
      <c r="E17" s="184">
        <v>0</v>
      </c>
      <c r="F17" s="184">
        <v>0</v>
      </c>
    </row>
    <row r="18" spans="1:6" s="117" customFormat="1" ht="21" customHeight="1">
      <c r="A18" s="66" t="s">
        <v>315</v>
      </c>
      <c r="B18" s="67" t="s">
        <v>316</v>
      </c>
      <c r="C18" s="184">
        <v>0</v>
      </c>
      <c r="D18" s="184">
        <v>0</v>
      </c>
      <c r="E18" s="184">
        <v>0</v>
      </c>
      <c r="F18" s="184">
        <v>0</v>
      </c>
    </row>
    <row r="19" spans="1:6" s="117" customFormat="1" ht="21" customHeight="1">
      <c r="A19" s="66" t="s">
        <v>356</v>
      </c>
      <c r="B19" s="67" t="s">
        <v>440</v>
      </c>
      <c r="C19" s="184">
        <v>0</v>
      </c>
      <c r="D19" s="184">
        <v>0</v>
      </c>
      <c r="E19" s="184">
        <v>0</v>
      </c>
      <c r="F19" s="184">
        <v>0</v>
      </c>
    </row>
    <row r="20" spans="1:6" s="117" customFormat="1" ht="21" customHeight="1">
      <c r="A20" s="66" t="s">
        <v>358</v>
      </c>
      <c r="B20" s="67" t="s">
        <v>441</v>
      </c>
      <c r="C20" s="184">
        <v>0</v>
      </c>
      <c r="D20" s="184">
        <v>0</v>
      </c>
      <c r="E20" s="184">
        <v>0</v>
      </c>
      <c r="F20" s="184">
        <v>0</v>
      </c>
    </row>
    <row r="21" spans="1:6" s="117" customFormat="1" ht="21" customHeight="1">
      <c r="A21" s="66" t="s">
        <v>273</v>
      </c>
      <c r="B21" s="67" t="s">
        <v>442</v>
      </c>
      <c r="C21" s="184">
        <v>119701281</v>
      </c>
      <c r="D21" s="184">
        <v>207884</v>
      </c>
      <c r="E21" s="184">
        <v>534549972</v>
      </c>
      <c r="F21" s="184">
        <v>836062</v>
      </c>
    </row>
    <row r="22" spans="1:6" s="117" customFormat="1" ht="21" customHeight="1">
      <c r="A22" s="66"/>
      <c r="B22" s="67" t="s">
        <v>443</v>
      </c>
      <c r="C22" s="184">
        <v>0</v>
      </c>
      <c r="D22" s="184">
        <v>0</v>
      </c>
      <c r="E22" s="184">
        <v>0</v>
      </c>
      <c r="F22" s="184">
        <v>49840</v>
      </c>
    </row>
    <row r="23" spans="1:6" s="117" customFormat="1" ht="21" customHeight="1">
      <c r="A23" s="142"/>
      <c r="B23" s="64" t="s">
        <v>317</v>
      </c>
      <c r="C23" s="143">
        <f>SUM(C12:C22)</f>
        <v>2373692611</v>
      </c>
      <c r="D23" s="143">
        <f>SUM(D12:D22)</f>
        <v>11333295</v>
      </c>
      <c r="E23" s="143">
        <f>SUM(E12:E22)</f>
        <v>4618847253</v>
      </c>
      <c r="F23" s="143">
        <f>SUM(F12:F22)</f>
        <v>84436682</v>
      </c>
    </row>
    <row r="25" spans="1:3" ht="16.5">
      <c r="A25" s="9"/>
      <c r="C25" s="226"/>
    </row>
  </sheetData>
  <sheetProtection/>
  <mergeCells count="5">
    <mergeCell ref="C9:D9"/>
    <mergeCell ref="E9:F9"/>
    <mergeCell ref="A7:B7"/>
    <mergeCell ref="A2:E2"/>
    <mergeCell ref="A3:E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E18"/>
  <sheetViews>
    <sheetView zoomScale="80" zoomScaleNormal="80" zoomScalePageLayoutView="0" workbookViewId="0" topLeftCell="A1">
      <selection activeCell="A1" sqref="A1"/>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6" customHeight="1" thickBot="1">
      <c r="E1" s="8"/>
    </row>
    <row r="2" spans="1:4" s="144" customFormat="1" ht="31.5" customHeight="1" thickBot="1">
      <c r="A2" s="307" t="s">
        <v>202</v>
      </c>
      <c r="B2" s="307"/>
      <c r="C2" s="307"/>
      <c r="D2" s="104" t="s">
        <v>444</v>
      </c>
    </row>
    <row r="3" spans="1:5" s="144" customFormat="1" ht="25.5" customHeight="1">
      <c r="A3" s="321" t="str">
        <f>'Form HKLQ1-1'!A3:H3</f>
        <v>二零二零年一月至六月
January to June 2020</v>
      </c>
      <c r="B3" s="321"/>
      <c r="C3" s="321"/>
      <c r="D3" s="145"/>
      <c r="E3" s="93"/>
    </row>
    <row r="4" spans="1:5" s="144" customFormat="1" ht="3" customHeight="1">
      <c r="A4" s="212"/>
      <c r="B4" s="212"/>
      <c r="C4" s="212"/>
      <c r="D4" s="145"/>
      <c r="E4" s="93"/>
    </row>
    <row r="5" spans="1:5" s="144" customFormat="1" ht="3" customHeight="1">
      <c r="A5" s="212"/>
      <c r="B5" s="212"/>
      <c r="C5" s="212"/>
      <c r="D5" s="145"/>
      <c r="E5" s="93"/>
    </row>
    <row r="6" spans="1:5" ht="3" customHeight="1">
      <c r="A6" s="146"/>
      <c r="B6" s="146"/>
      <c r="C6" s="146"/>
      <c r="D6" s="146"/>
      <c r="E6" s="8"/>
    </row>
    <row r="7" spans="1:5" ht="27.75" customHeight="1">
      <c r="A7" s="344" t="s">
        <v>97</v>
      </c>
      <c r="B7" s="345"/>
      <c r="E7" s="8"/>
    </row>
    <row r="8" ht="6" customHeight="1" thickBot="1">
      <c r="E8" s="8"/>
    </row>
    <row r="9" spans="1:5" s="117" customFormat="1" ht="30" customHeight="1">
      <c r="A9" s="147"/>
      <c r="B9" s="346" t="s">
        <v>99</v>
      </c>
      <c r="C9" s="347"/>
      <c r="D9" s="148" t="s">
        <v>100</v>
      </c>
      <c r="E9" s="43"/>
    </row>
    <row r="10" spans="1:4" s="117" customFormat="1" ht="30" customHeight="1">
      <c r="A10" s="149" t="s">
        <v>445</v>
      </c>
      <c r="B10" s="150" t="s">
        <v>446</v>
      </c>
      <c r="C10" s="151" t="s">
        <v>447</v>
      </c>
      <c r="D10" s="152">
        <v>2028</v>
      </c>
    </row>
    <row r="11" spans="1:4" s="117" customFormat="1" ht="30" customHeight="1">
      <c r="A11" s="153"/>
      <c r="B11" s="154"/>
      <c r="C11" s="151" t="s">
        <v>448</v>
      </c>
      <c r="D11" s="152">
        <v>7603</v>
      </c>
    </row>
    <row r="12" spans="1:4" s="117" customFormat="1" ht="30" customHeight="1">
      <c r="A12" s="155"/>
      <c r="B12" s="156"/>
      <c r="C12" s="157" t="s">
        <v>449</v>
      </c>
      <c r="D12" s="152">
        <v>9631</v>
      </c>
    </row>
    <row r="13" spans="1:4" s="117" customFormat="1" ht="30" customHeight="1" thickBot="1">
      <c r="A13" s="158" t="s">
        <v>450</v>
      </c>
      <c r="B13" s="159" t="s">
        <v>451</v>
      </c>
      <c r="C13" s="160"/>
      <c r="D13" s="287">
        <v>2120</v>
      </c>
    </row>
    <row r="14" spans="1:4" s="117" customFormat="1" ht="10.5">
      <c r="A14" s="43"/>
      <c r="B14" s="91"/>
      <c r="C14" s="43"/>
      <c r="D14" s="43"/>
    </row>
    <row r="15" spans="1:4" s="117" customFormat="1" ht="10.5">
      <c r="A15" s="43"/>
      <c r="B15" s="43"/>
      <c r="C15" s="43"/>
      <c r="D15" s="43"/>
    </row>
    <row r="16" spans="1:4" s="117" customFormat="1" ht="33" customHeight="1">
      <c r="A16" s="200" t="s">
        <v>96</v>
      </c>
      <c r="B16" s="43"/>
      <c r="C16" s="43"/>
      <c r="D16" s="43"/>
    </row>
    <row r="17" spans="1:4" s="117" customFormat="1" ht="39.75" customHeight="1">
      <c r="A17" s="341" t="s">
        <v>98</v>
      </c>
      <c r="B17" s="342"/>
      <c r="C17" s="342"/>
      <c r="D17" s="342"/>
    </row>
    <row r="18" spans="1:4" s="117" customFormat="1" ht="10.5">
      <c r="A18" s="161"/>
      <c r="B18" s="343"/>
      <c r="C18" s="343"/>
      <c r="D18" s="343"/>
    </row>
  </sheetData>
  <sheetProtection/>
  <mergeCells count="6">
    <mergeCell ref="A17:D17"/>
    <mergeCell ref="B18:D18"/>
    <mergeCell ref="A2:C2"/>
    <mergeCell ref="A3:C3"/>
    <mergeCell ref="A7:B7"/>
    <mergeCell ref="B9:C9"/>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M33"/>
  <sheetViews>
    <sheetView zoomScale="80" zoomScaleNormal="80" zoomScalePageLayoutView="0" workbookViewId="0" topLeftCell="A13">
      <selection activeCell="A1" sqref="A1"/>
    </sheetView>
  </sheetViews>
  <sheetFormatPr defaultColWidth="9.00390625" defaultRowHeight="16.5"/>
  <cols>
    <col min="1" max="1" width="6.125" style="0" customWidth="1"/>
    <col min="2" max="2" width="21.75390625" style="0" customWidth="1"/>
    <col min="3" max="10" width="13.375" style="0" customWidth="1"/>
    <col min="12" max="12" width="10.125" style="0" bestFit="1" customWidth="1"/>
  </cols>
  <sheetData>
    <row r="1" spans="1:10" ht="6" customHeight="1" thickBot="1">
      <c r="A1" s="112"/>
      <c r="B1" s="112"/>
      <c r="C1" s="112"/>
      <c r="D1" s="112"/>
      <c r="E1" s="112"/>
      <c r="F1" s="112"/>
      <c r="G1" s="112"/>
      <c r="H1" s="90"/>
      <c r="I1" s="113"/>
      <c r="J1" s="113"/>
    </row>
    <row r="2" spans="1:10" ht="31.5" customHeight="1" thickBot="1">
      <c r="A2" s="307" t="s">
        <v>760</v>
      </c>
      <c r="B2" s="307"/>
      <c r="C2" s="307"/>
      <c r="D2" s="307"/>
      <c r="E2" s="307"/>
      <c r="F2" s="307"/>
      <c r="G2" s="307"/>
      <c r="H2" s="307"/>
      <c r="I2" s="330"/>
      <c r="J2" s="104" t="s">
        <v>761</v>
      </c>
    </row>
    <row r="3" spans="1:10" ht="25.5" customHeight="1">
      <c r="A3" s="321" t="str">
        <f>'Form HKLQ1-1'!A3:H3</f>
        <v>二零二零年一月至六月
January to June 2020</v>
      </c>
      <c r="B3" s="321"/>
      <c r="C3" s="321"/>
      <c r="D3" s="321"/>
      <c r="E3" s="321"/>
      <c r="F3" s="321"/>
      <c r="G3" s="321"/>
      <c r="H3" s="321"/>
      <c r="I3" s="321"/>
      <c r="J3" s="114"/>
    </row>
    <row r="4" spans="1:8" ht="3" customHeight="1">
      <c r="A4" s="2"/>
      <c r="B4" s="1"/>
      <c r="C4" s="5"/>
      <c r="D4" s="115"/>
      <c r="E4" s="4"/>
      <c r="F4" s="115"/>
      <c r="G4" s="1"/>
      <c r="H4" s="1"/>
    </row>
    <row r="5" spans="1:8" ht="3" customHeight="1">
      <c r="A5" s="1"/>
      <c r="B5" s="1"/>
      <c r="C5" s="5"/>
      <c r="D5" s="5"/>
      <c r="E5" s="6"/>
      <c r="F5" s="5"/>
      <c r="G5" s="1"/>
      <c r="H5" s="1"/>
    </row>
    <row r="6" spans="1:8" ht="3" customHeight="1">
      <c r="A6" s="7"/>
      <c r="B6" s="1"/>
      <c r="C6" s="5"/>
      <c r="D6" s="5"/>
      <c r="E6" s="6"/>
      <c r="F6" s="5"/>
      <c r="G6" s="1"/>
      <c r="H6" s="1"/>
    </row>
    <row r="7" spans="1:10" ht="27.75" customHeight="1">
      <c r="A7" s="313" t="s">
        <v>762</v>
      </c>
      <c r="B7" s="313"/>
      <c r="C7" s="313"/>
      <c r="D7" s="313"/>
      <c r="E7" s="313"/>
      <c r="F7" s="313"/>
      <c r="G7" s="313"/>
      <c r="H7" s="313"/>
      <c r="I7" s="116"/>
      <c r="J7" s="116"/>
    </row>
    <row r="8" spans="1:8" ht="6" customHeight="1">
      <c r="A8" s="7"/>
      <c r="B8" s="1"/>
      <c r="C8" s="5"/>
      <c r="D8" s="5"/>
      <c r="E8" s="6"/>
      <c r="F8" s="5"/>
      <c r="G8" s="1"/>
      <c r="H8" s="1"/>
    </row>
    <row r="9" spans="1:10" ht="21" customHeight="1">
      <c r="A9" s="233"/>
      <c r="B9" s="234"/>
      <c r="C9" s="348" t="s">
        <v>763</v>
      </c>
      <c r="D9" s="349"/>
      <c r="E9" s="349"/>
      <c r="F9" s="350"/>
      <c r="G9" s="348" t="s">
        <v>764</v>
      </c>
      <c r="H9" s="351"/>
      <c r="I9" s="352"/>
      <c r="J9" s="235"/>
    </row>
    <row r="10" spans="1:10" ht="33.75" customHeight="1">
      <c r="A10" s="236"/>
      <c r="B10" s="237"/>
      <c r="C10" s="353" t="s">
        <v>765</v>
      </c>
      <c r="D10" s="354"/>
      <c r="E10" s="353" t="s">
        <v>766</v>
      </c>
      <c r="F10" s="355"/>
      <c r="G10" s="356" t="s">
        <v>767</v>
      </c>
      <c r="H10" s="354"/>
      <c r="I10" s="239" t="s">
        <v>768</v>
      </c>
      <c r="J10" s="240" t="s">
        <v>769</v>
      </c>
    </row>
    <row r="11" spans="1:10" ht="46.5" customHeight="1">
      <c r="A11" s="241" t="s">
        <v>770</v>
      </c>
      <c r="B11" s="242" t="s">
        <v>771</v>
      </c>
      <c r="C11" s="243" t="s">
        <v>772</v>
      </c>
      <c r="D11" s="238" t="s">
        <v>773</v>
      </c>
      <c r="E11" s="243" t="s">
        <v>772</v>
      </c>
      <c r="F11" s="238" t="s">
        <v>774</v>
      </c>
      <c r="G11" s="243" t="s">
        <v>772</v>
      </c>
      <c r="H11" s="238" t="s">
        <v>773</v>
      </c>
      <c r="I11" s="244" t="s">
        <v>775</v>
      </c>
      <c r="J11" s="245" t="s">
        <v>776</v>
      </c>
    </row>
    <row r="12" spans="1:10" ht="21">
      <c r="A12" s="246"/>
      <c r="B12" s="247"/>
      <c r="C12" s="248"/>
      <c r="D12" s="249"/>
      <c r="E12" s="250" t="s">
        <v>777</v>
      </c>
      <c r="F12" s="251" t="s">
        <v>777</v>
      </c>
      <c r="G12" s="252"/>
      <c r="H12" s="233"/>
      <c r="I12" s="251" t="s">
        <v>777</v>
      </c>
      <c r="J12" s="233"/>
    </row>
    <row r="13" spans="1:10" ht="24" customHeight="1">
      <c r="A13" s="257" t="s">
        <v>737</v>
      </c>
      <c r="B13" s="254" t="s">
        <v>778</v>
      </c>
      <c r="C13" s="255"/>
      <c r="D13" s="255"/>
      <c r="E13" s="255"/>
      <c r="F13" s="255"/>
      <c r="G13" s="255"/>
      <c r="H13" s="255"/>
      <c r="I13" s="255"/>
      <c r="J13" s="255"/>
    </row>
    <row r="14" spans="1:13" ht="44.25" customHeight="1">
      <c r="A14" s="257"/>
      <c r="B14" s="270" t="s">
        <v>779</v>
      </c>
      <c r="C14" s="255">
        <v>270</v>
      </c>
      <c r="D14" s="255">
        <v>9264</v>
      </c>
      <c r="E14" s="255">
        <v>705228</v>
      </c>
      <c r="F14" s="255">
        <v>2093013</v>
      </c>
      <c r="G14" s="255">
        <v>22038</v>
      </c>
      <c r="H14" s="255">
        <v>746403</v>
      </c>
      <c r="I14" s="255">
        <v>96117034</v>
      </c>
      <c r="J14" s="255">
        <v>11496</v>
      </c>
      <c r="L14" s="284"/>
      <c r="M14" s="284"/>
    </row>
    <row r="15" spans="1:13" ht="21.75" customHeight="1">
      <c r="A15" s="257"/>
      <c r="B15" s="270" t="s">
        <v>780</v>
      </c>
      <c r="C15" s="255">
        <v>1</v>
      </c>
      <c r="D15" s="255">
        <v>1236</v>
      </c>
      <c r="E15" s="255">
        <v>1092</v>
      </c>
      <c r="F15" s="255">
        <v>1876110</v>
      </c>
      <c r="G15" s="255">
        <v>448</v>
      </c>
      <c r="H15" s="255">
        <v>85477</v>
      </c>
      <c r="I15" s="255">
        <v>21334550</v>
      </c>
      <c r="J15" s="255">
        <v>1035</v>
      </c>
      <c r="L15" s="116"/>
      <c r="M15" s="116"/>
    </row>
    <row r="16" spans="1:13" ht="21.75" customHeight="1">
      <c r="A16" s="257"/>
      <c r="B16" s="270" t="s">
        <v>781</v>
      </c>
      <c r="C16" s="255">
        <v>90</v>
      </c>
      <c r="D16" s="255">
        <v>130</v>
      </c>
      <c r="E16" s="255">
        <v>698744</v>
      </c>
      <c r="F16" s="255">
        <v>228922</v>
      </c>
      <c r="G16" s="255">
        <v>4332</v>
      </c>
      <c r="H16" s="255">
        <v>17161</v>
      </c>
      <c r="I16" s="255">
        <v>12483531</v>
      </c>
      <c r="J16" s="255">
        <v>477</v>
      </c>
      <c r="L16" s="116"/>
      <c r="M16" s="116"/>
    </row>
    <row r="17" spans="1:13" ht="21.75" customHeight="1">
      <c r="A17" s="257"/>
      <c r="B17" s="270" t="s">
        <v>782</v>
      </c>
      <c r="C17" s="255">
        <v>0</v>
      </c>
      <c r="D17" s="255">
        <v>202</v>
      </c>
      <c r="E17" s="255">
        <v>0</v>
      </c>
      <c r="F17" s="255">
        <v>1292</v>
      </c>
      <c r="G17" s="255">
        <v>1</v>
      </c>
      <c r="H17" s="255">
        <v>10711</v>
      </c>
      <c r="I17" s="255">
        <v>40526</v>
      </c>
      <c r="J17" s="255">
        <v>-51</v>
      </c>
      <c r="L17" s="116"/>
      <c r="M17" s="116"/>
    </row>
    <row r="18" spans="1:13" ht="21.75" customHeight="1">
      <c r="A18" s="257"/>
      <c r="B18" s="270" t="s">
        <v>783</v>
      </c>
      <c r="C18" s="255">
        <v>0</v>
      </c>
      <c r="D18" s="255">
        <v>1215</v>
      </c>
      <c r="E18" s="255">
        <v>0</v>
      </c>
      <c r="F18" s="255">
        <v>10193</v>
      </c>
      <c r="G18" s="255">
        <v>0</v>
      </c>
      <c r="H18" s="255">
        <v>45174</v>
      </c>
      <c r="I18" s="255">
        <v>491107</v>
      </c>
      <c r="J18" s="255">
        <v>1816</v>
      </c>
      <c r="L18" s="116"/>
      <c r="M18" s="116"/>
    </row>
    <row r="19" spans="1:13" ht="21.75" customHeight="1">
      <c r="A19" s="257"/>
      <c r="B19" s="270" t="s">
        <v>784</v>
      </c>
      <c r="C19" s="255">
        <v>0</v>
      </c>
      <c r="D19" s="255">
        <v>12853</v>
      </c>
      <c r="E19" s="255">
        <v>0</v>
      </c>
      <c r="F19" s="255">
        <v>348356</v>
      </c>
      <c r="G19" s="255">
        <v>0</v>
      </c>
      <c r="H19" s="255">
        <v>1177865</v>
      </c>
      <c r="I19" s="255">
        <v>25703517</v>
      </c>
      <c r="J19" s="255">
        <v>16193</v>
      </c>
      <c r="L19" s="116"/>
      <c r="M19" s="116"/>
    </row>
    <row r="20" spans="1:13" ht="21.75" customHeight="1">
      <c r="A20" s="257"/>
      <c r="B20" s="270" t="s">
        <v>785</v>
      </c>
      <c r="C20" s="255">
        <v>3</v>
      </c>
      <c r="D20" s="255">
        <v>543</v>
      </c>
      <c r="E20" s="255">
        <v>1133</v>
      </c>
      <c r="F20" s="255">
        <v>139524</v>
      </c>
      <c r="G20" s="255">
        <v>5874</v>
      </c>
      <c r="H20" s="255">
        <v>52173</v>
      </c>
      <c r="I20" s="255">
        <v>16940530</v>
      </c>
      <c r="J20" s="255">
        <v>920</v>
      </c>
      <c r="L20" s="116"/>
      <c r="M20" s="116"/>
    </row>
    <row r="21" spans="1:13" ht="21.75" customHeight="1">
      <c r="A21" s="257"/>
      <c r="B21" s="270" t="s">
        <v>786</v>
      </c>
      <c r="C21" s="255">
        <v>4</v>
      </c>
      <c r="D21" s="255">
        <v>3</v>
      </c>
      <c r="E21" s="255">
        <v>41</v>
      </c>
      <c r="F21" s="255">
        <v>2</v>
      </c>
      <c r="G21" s="255">
        <v>44</v>
      </c>
      <c r="H21" s="255">
        <v>91</v>
      </c>
      <c r="I21" s="255">
        <v>363</v>
      </c>
      <c r="J21" s="255">
        <v>49</v>
      </c>
      <c r="L21" s="116"/>
      <c r="M21" s="116"/>
    </row>
    <row r="22" spans="1:13" ht="44.25" customHeight="1">
      <c r="A22" s="257"/>
      <c r="B22" s="270" t="s">
        <v>787</v>
      </c>
      <c r="C22" s="271"/>
      <c r="D22" s="271"/>
      <c r="E22" s="255">
        <v>0</v>
      </c>
      <c r="F22" s="255">
        <v>12793</v>
      </c>
      <c r="G22" s="271"/>
      <c r="H22" s="271"/>
      <c r="I22" s="255">
        <v>1558737</v>
      </c>
      <c r="J22" s="271"/>
      <c r="L22" s="116"/>
      <c r="M22" s="116"/>
    </row>
    <row r="23" spans="1:13" ht="21.75" customHeight="1">
      <c r="A23" s="257"/>
      <c r="B23" s="270" t="s">
        <v>788</v>
      </c>
      <c r="C23" s="271"/>
      <c r="D23" s="271"/>
      <c r="E23" s="255">
        <v>0</v>
      </c>
      <c r="F23" s="255">
        <v>1637</v>
      </c>
      <c r="G23" s="271"/>
      <c r="H23" s="271"/>
      <c r="I23" s="255">
        <v>637280</v>
      </c>
      <c r="J23" s="271"/>
      <c r="L23" s="116"/>
      <c r="M23" s="116"/>
    </row>
    <row r="24" spans="1:13" ht="21.75" customHeight="1">
      <c r="A24" s="257"/>
      <c r="B24" s="270" t="s">
        <v>789</v>
      </c>
      <c r="C24" s="271"/>
      <c r="D24" s="271"/>
      <c r="E24" s="255">
        <v>72</v>
      </c>
      <c r="F24" s="255">
        <v>7561</v>
      </c>
      <c r="G24" s="271"/>
      <c r="H24" s="271"/>
      <c r="I24" s="255">
        <v>160848</v>
      </c>
      <c r="J24" s="271"/>
      <c r="L24" s="116"/>
      <c r="M24" s="116"/>
    </row>
    <row r="25" spans="1:10" ht="21.75" customHeight="1">
      <c r="A25" s="253"/>
      <c r="B25" s="64" t="s">
        <v>790</v>
      </c>
      <c r="C25" s="255">
        <v>368</v>
      </c>
      <c r="D25" s="255">
        <v>25446</v>
      </c>
      <c r="E25" s="255">
        <v>1406310</v>
      </c>
      <c r="F25" s="255">
        <v>4719403</v>
      </c>
      <c r="G25" s="255">
        <v>32737</v>
      </c>
      <c r="H25" s="255">
        <v>2135055</v>
      </c>
      <c r="I25" s="255">
        <v>175468023</v>
      </c>
      <c r="J25" s="255">
        <v>31935</v>
      </c>
    </row>
    <row r="26" spans="1:10" ht="21.75" customHeight="1">
      <c r="A26" s="253" t="s">
        <v>791</v>
      </c>
      <c r="B26" s="254" t="s">
        <v>792</v>
      </c>
      <c r="C26" s="255">
        <v>0</v>
      </c>
      <c r="D26" s="255">
        <v>0</v>
      </c>
      <c r="E26" s="255">
        <v>0</v>
      </c>
      <c r="F26" s="255">
        <v>0</v>
      </c>
      <c r="G26" s="255">
        <v>0</v>
      </c>
      <c r="H26" s="255">
        <v>0</v>
      </c>
      <c r="I26" s="255">
        <v>0</v>
      </c>
      <c r="J26" s="255">
        <v>0</v>
      </c>
    </row>
    <row r="27" spans="1:10" ht="21.75" customHeight="1">
      <c r="A27" s="253" t="s">
        <v>793</v>
      </c>
      <c r="B27" s="256" t="s">
        <v>794</v>
      </c>
      <c r="C27" s="255">
        <v>80</v>
      </c>
      <c r="D27" s="255">
        <v>127</v>
      </c>
      <c r="E27" s="255">
        <v>100822</v>
      </c>
      <c r="F27" s="255">
        <v>9700</v>
      </c>
      <c r="G27" s="255">
        <v>4950</v>
      </c>
      <c r="H27" s="255">
        <v>51393</v>
      </c>
      <c r="I27" s="255">
        <v>5775828</v>
      </c>
      <c r="J27" s="255">
        <v>1039</v>
      </c>
    </row>
    <row r="28" spans="1:10" ht="21.75" customHeight="1">
      <c r="A28" s="253" t="s">
        <v>795</v>
      </c>
      <c r="B28" s="254" t="s">
        <v>796</v>
      </c>
      <c r="C28" s="255">
        <v>0</v>
      </c>
      <c r="D28" s="255">
        <v>382</v>
      </c>
      <c r="E28" s="255">
        <v>0</v>
      </c>
      <c r="F28" s="255">
        <v>3805</v>
      </c>
      <c r="G28" s="255">
        <v>0</v>
      </c>
      <c r="H28" s="255">
        <v>12378</v>
      </c>
      <c r="I28" s="255">
        <v>145100</v>
      </c>
      <c r="J28" s="255">
        <v>689</v>
      </c>
    </row>
    <row r="29" spans="1:10" ht="21.75" customHeight="1">
      <c r="A29" s="253" t="s">
        <v>797</v>
      </c>
      <c r="B29" s="254" t="s">
        <v>798</v>
      </c>
      <c r="C29" s="255">
        <v>0</v>
      </c>
      <c r="D29" s="255">
        <v>0</v>
      </c>
      <c r="E29" s="255">
        <v>0</v>
      </c>
      <c r="F29" s="255">
        <v>0</v>
      </c>
      <c r="G29" s="255">
        <v>0</v>
      </c>
      <c r="H29" s="255">
        <v>0</v>
      </c>
      <c r="I29" s="255">
        <v>0</v>
      </c>
      <c r="J29" s="255">
        <v>0</v>
      </c>
    </row>
    <row r="30" spans="1:10" ht="21.75" customHeight="1">
      <c r="A30" s="257" t="s">
        <v>799</v>
      </c>
      <c r="B30" s="258" t="s">
        <v>800</v>
      </c>
      <c r="C30" s="255">
        <v>0</v>
      </c>
      <c r="D30" s="255">
        <v>0</v>
      </c>
      <c r="E30" s="255">
        <v>0</v>
      </c>
      <c r="F30" s="255">
        <v>0</v>
      </c>
      <c r="G30" s="255">
        <v>0</v>
      </c>
      <c r="H30" s="255">
        <v>0</v>
      </c>
      <c r="I30" s="255">
        <v>0</v>
      </c>
      <c r="J30" s="255">
        <v>0</v>
      </c>
    </row>
    <row r="31" spans="1:10" ht="21.75" customHeight="1">
      <c r="A31" s="259"/>
      <c r="B31" s="260" t="s">
        <v>801</v>
      </c>
      <c r="C31" s="261">
        <f>C25+C26+C27+C28+C29+C30</f>
        <v>448</v>
      </c>
      <c r="D31" s="261">
        <f aca="true" t="shared" si="0" ref="D31:J31">D25+D26+D27+D28+D29+D30</f>
        <v>25955</v>
      </c>
      <c r="E31" s="261">
        <f t="shared" si="0"/>
        <v>1507132</v>
      </c>
      <c r="F31" s="261">
        <f t="shared" si="0"/>
        <v>4732908</v>
      </c>
      <c r="G31" s="261">
        <f t="shared" si="0"/>
        <v>37687</v>
      </c>
      <c r="H31" s="261">
        <f t="shared" si="0"/>
        <v>2198826</v>
      </c>
      <c r="I31" s="261">
        <f t="shared" si="0"/>
        <v>181388951</v>
      </c>
      <c r="J31" s="261">
        <f t="shared" si="0"/>
        <v>33663</v>
      </c>
    </row>
    <row r="33" ht="16.5">
      <c r="C33" s="272"/>
    </row>
  </sheetData>
  <sheetProtection/>
  <mergeCells count="8">
    <mergeCell ref="A2:I2"/>
    <mergeCell ref="A3:I3"/>
    <mergeCell ref="A7:H7"/>
    <mergeCell ref="C9:F9"/>
    <mergeCell ref="G9:I9"/>
    <mergeCell ref="C10:D10"/>
    <mergeCell ref="E10:F10"/>
    <mergeCell ref="G10:H10"/>
  </mergeCells>
  <dataValidations count="1">
    <dataValidation operator="equal" allowBlank="1" showInputMessage="1" showErrorMessage="1" sqref="F5:F6 F8"/>
  </dataValidations>
  <printOptions/>
  <pageMargins left="0.7086614173228347" right="0.5118110236220472" top="0.35433070866141736" bottom="0.5511811023622047" header="0.31496062992125984" footer="0.31496062992125984"/>
  <pageSetup fitToHeight="1" fitToWidth="1" horizontalDpi="600" verticalDpi="600" orientation="landscape" paperSize="9" scale="81" r:id="rId1"/>
</worksheet>
</file>

<file path=xl/worksheets/sheet19.xml><?xml version="1.0" encoding="utf-8"?>
<worksheet xmlns="http://schemas.openxmlformats.org/spreadsheetml/2006/main" xmlns:r="http://schemas.openxmlformats.org/officeDocument/2006/relationships">
  <dimension ref="A1:P92"/>
  <sheetViews>
    <sheetView zoomScale="80" zoomScaleNormal="80" zoomScalePageLayoutView="0" workbookViewId="0" topLeftCell="A63">
      <selection activeCell="B82" sqref="B82"/>
    </sheetView>
  </sheetViews>
  <sheetFormatPr defaultColWidth="9.00390625" defaultRowHeight="16.5"/>
  <cols>
    <col min="1" max="1" width="31.25390625" style="13" bestFit="1" customWidth="1"/>
    <col min="2" max="2" width="27.50390625" style="13" bestFit="1" customWidth="1"/>
    <col min="3" max="10" width="14.625" style="13" customWidth="1"/>
    <col min="11" max="12" width="15.625" style="13" customWidth="1"/>
    <col min="13" max="14" width="17.625" style="13" customWidth="1"/>
    <col min="15" max="15" width="10.625" style="40" bestFit="1" customWidth="1"/>
    <col min="16" max="16384" width="9.00390625" style="40" customWidth="1"/>
  </cols>
  <sheetData>
    <row r="1" spans="1:14" s="187" customFormat="1" ht="45.75" customHeight="1">
      <c r="A1" s="357" t="s">
        <v>2</v>
      </c>
      <c r="B1" s="357"/>
      <c r="C1" s="358"/>
      <c r="D1" s="358"/>
      <c r="E1" s="358"/>
      <c r="F1" s="358"/>
      <c r="G1" s="358"/>
      <c r="H1" s="358"/>
      <c r="I1" s="358"/>
      <c r="J1" s="358"/>
      <c r="K1" s="358"/>
      <c r="L1" s="358"/>
      <c r="M1" s="358"/>
      <c r="N1" s="358"/>
    </row>
    <row r="2" spans="1:14" s="187" customFormat="1" ht="43.5" customHeight="1">
      <c r="A2" s="359" t="str">
        <f>'Form HKLQ1-1'!A3:H3</f>
        <v>二零二零年一月至六月
January to June 2020</v>
      </c>
      <c r="B2" s="359"/>
      <c r="C2" s="358"/>
      <c r="D2" s="358"/>
      <c r="E2" s="358"/>
      <c r="F2" s="358"/>
      <c r="G2" s="358"/>
      <c r="H2" s="358"/>
      <c r="I2" s="358"/>
      <c r="J2" s="358"/>
      <c r="K2" s="358"/>
      <c r="L2" s="358"/>
      <c r="M2" s="358"/>
      <c r="N2" s="358"/>
    </row>
    <row r="3" spans="1:3" s="13" customFormat="1" ht="7.5" customHeight="1">
      <c r="A3" s="20"/>
      <c r="B3" s="20"/>
      <c r="C3" s="21"/>
    </row>
    <row r="4" spans="1:2" s="21" customFormat="1" ht="37.5" customHeight="1">
      <c r="A4" s="360" t="s">
        <v>0</v>
      </c>
      <c r="B4" s="360"/>
    </row>
    <row r="5" spans="1:3" s="21" customFormat="1" ht="37.5" customHeight="1">
      <c r="A5" s="360" t="s">
        <v>1</v>
      </c>
      <c r="B5" s="360"/>
      <c r="C5" s="227"/>
    </row>
    <row r="6" s="13" customFormat="1" ht="12.75" customHeight="1"/>
    <row r="7" spans="1:14" s="9" customFormat="1" ht="39.75" customHeight="1">
      <c r="A7" s="74"/>
      <c r="B7" s="76"/>
      <c r="C7" s="361" t="s">
        <v>481</v>
      </c>
      <c r="D7" s="364"/>
      <c r="E7" s="364"/>
      <c r="F7" s="362"/>
      <c r="G7" s="361" t="s">
        <v>482</v>
      </c>
      <c r="H7" s="365"/>
      <c r="I7" s="365"/>
      <c r="J7" s="363"/>
      <c r="K7" s="361" t="s">
        <v>206</v>
      </c>
      <c r="L7" s="362"/>
      <c r="M7" s="361" t="s">
        <v>207</v>
      </c>
      <c r="N7" s="363"/>
    </row>
    <row r="8" spans="1:14" s="9" customFormat="1" ht="33.75" customHeight="1">
      <c r="A8" s="75"/>
      <c r="B8" s="77"/>
      <c r="C8" s="366" t="s">
        <v>208</v>
      </c>
      <c r="D8" s="367"/>
      <c r="E8" s="366" t="s">
        <v>209</v>
      </c>
      <c r="F8" s="367"/>
      <c r="G8" s="366" t="s">
        <v>208</v>
      </c>
      <c r="H8" s="367"/>
      <c r="I8" s="366" t="s">
        <v>209</v>
      </c>
      <c r="J8" s="367"/>
      <c r="K8" s="15"/>
      <c r="L8" s="22"/>
      <c r="M8" s="15"/>
      <c r="N8" s="22"/>
    </row>
    <row r="9" spans="1:14" s="9" customFormat="1" ht="33.75" customHeight="1">
      <c r="A9" s="75"/>
      <c r="B9" s="77"/>
      <c r="C9" s="368"/>
      <c r="D9" s="369"/>
      <c r="E9" s="370" t="s">
        <v>210</v>
      </c>
      <c r="F9" s="371"/>
      <c r="G9" s="368"/>
      <c r="H9" s="369"/>
      <c r="I9" s="370" t="s">
        <v>210</v>
      </c>
      <c r="J9" s="371"/>
      <c r="K9" s="16"/>
      <c r="L9" s="22"/>
      <c r="M9" s="16"/>
      <c r="N9" s="22"/>
    </row>
    <row r="10" spans="1:14" s="9" customFormat="1" ht="33.75" customHeight="1">
      <c r="A10" s="75"/>
      <c r="B10" s="22"/>
      <c r="C10" s="84" t="s">
        <v>211</v>
      </c>
      <c r="D10" s="86" t="s">
        <v>213</v>
      </c>
      <c r="E10" s="84" t="s">
        <v>211</v>
      </c>
      <c r="F10" s="86" t="s">
        <v>213</v>
      </c>
      <c r="G10" s="84" t="s">
        <v>211</v>
      </c>
      <c r="H10" s="86" t="s">
        <v>213</v>
      </c>
      <c r="I10" s="84" t="s">
        <v>211</v>
      </c>
      <c r="J10" s="86" t="s">
        <v>213</v>
      </c>
      <c r="K10" s="88" t="s">
        <v>211</v>
      </c>
      <c r="L10" s="87" t="s">
        <v>213</v>
      </c>
      <c r="M10" s="88" t="s">
        <v>211</v>
      </c>
      <c r="N10" s="87" t="s">
        <v>213</v>
      </c>
    </row>
    <row r="11" spans="1:14" s="9" customFormat="1" ht="16.5" customHeight="1">
      <c r="A11" s="75"/>
      <c r="B11" s="22"/>
      <c r="C11" s="17" t="s">
        <v>109</v>
      </c>
      <c r="D11" s="17" t="s">
        <v>103</v>
      </c>
      <c r="E11" s="17" t="s">
        <v>109</v>
      </c>
      <c r="F11" s="17" t="s">
        <v>103</v>
      </c>
      <c r="G11" s="17" t="s">
        <v>109</v>
      </c>
      <c r="H11" s="17" t="s">
        <v>103</v>
      </c>
      <c r="I11" s="17" t="s">
        <v>109</v>
      </c>
      <c r="J11" s="17" t="s">
        <v>103</v>
      </c>
      <c r="K11" s="17" t="s">
        <v>109</v>
      </c>
      <c r="L11" s="18" t="s">
        <v>103</v>
      </c>
      <c r="M11" s="17" t="s">
        <v>109</v>
      </c>
      <c r="N11" s="18" t="s">
        <v>103</v>
      </c>
    </row>
    <row r="12" spans="1:16" s="9" customFormat="1" ht="16.5" customHeight="1">
      <c r="A12" s="75"/>
      <c r="B12" s="22"/>
      <c r="C12" s="17" t="s">
        <v>106</v>
      </c>
      <c r="D12" s="17" t="s">
        <v>106</v>
      </c>
      <c r="E12" s="17" t="s">
        <v>110</v>
      </c>
      <c r="F12" s="17" t="s">
        <v>106</v>
      </c>
      <c r="G12" s="17" t="s">
        <v>106</v>
      </c>
      <c r="H12" s="17" t="s">
        <v>106</v>
      </c>
      <c r="I12" s="17" t="s">
        <v>110</v>
      </c>
      <c r="J12" s="17" t="s">
        <v>106</v>
      </c>
      <c r="K12" s="17" t="s">
        <v>110</v>
      </c>
      <c r="L12" s="18" t="s">
        <v>106</v>
      </c>
      <c r="M12" s="17" t="s">
        <v>110</v>
      </c>
      <c r="N12" s="18" t="s">
        <v>106</v>
      </c>
      <c r="P12" s="194"/>
    </row>
    <row r="13" spans="1:16" s="24" customFormat="1" ht="33.75" customHeight="1">
      <c r="A13" s="79" t="s">
        <v>107</v>
      </c>
      <c r="B13" s="82" t="s">
        <v>204</v>
      </c>
      <c r="C13" s="85" t="s">
        <v>212</v>
      </c>
      <c r="D13" s="85" t="s">
        <v>212</v>
      </c>
      <c r="E13" s="85" t="s">
        <v>212</v>
      </c>
      <c r="F13" s="85" t="s">
        <v>212</v>
      </c>
      <c r="G13" s="85" t="s">
        <v>212</v>
      </c>
      <c r="H13" s="85" t="s">
        <v>212</v>
      </c>
      <c r="I13" s="85" t="s">
        <v>212</v>
      </c>
      <c r="J13" s="85" t="s">
        <v>212</v>
      </c>
      <c r="K13" s="85" t="s">
        <v>212</v>
      </c>
      <c r="L13" s="85" t="s">
        <v>212</v>
      </c>
      <c r="M13" s="85" t="s">
        <v>212</v>
      </c>
      <c r="N13" s="85" t="s">
        <v>212</v>
      </c>
      <c r="O13" s="23"/>
      <c r="P13" s="195"/>
    </row>
    <row r="14" spans="1:16" s="13" customFormat="1" ht="30" customHeight="1">
      <c r="A14" s="186" t="s">
        <v>112</v>
      </c>
      <c r="B14" s="288" t="s">
        <v>597</v>
      </c>
      <c r="C14" s="217" t="s">
        <v>857</v>
      </c>
      <c r="D14" s="193">
        <v>22</v>
      </c>
      <c r="E14" s="193" t="s">
        <v>857</v>
      </c>
      <c r="F14" s="193">
        <v>22</v>
      </c>
      <c r="G14" s="193" t="s">
        <v>857</v>
      </c>
      <c r="H14" s="193" t="s">
        <v>857</v>
      </c>
      <c r="I14" s="193" t="s">
        <v>857</v>
      </c>
      <c r="J14" s="193" t="s">
        <v>857</v>
      </c>
      <c r="K14" s="193" t="s">
        <v>857</v>
      </c>
      <c r="L14" s="193" t="s">
        <v>857</v>
      </c>
      <c r="M14" s="193" t="s">
        <v>857</v>
      </c>
      <c r="N14" s="193">
        <v>22</v>
      </c>
      <c r="O14" s="179"/>
      <c r="P14" s="207"/>
    </row>
    <row r="15" spans="1:16" s="13" customFormat="1" ht="18" customHeight="1">
      <c r="A15" s="80" t="s">
        <v>3</v>
      </c>
      <c r="B15" s="289" t="s">
        <v>4</v>
      </c>
      <c r="C15" s="170">
        <v>5019890</v>
      </c>
      <c r="D15" s="170">
        <v>3162928</v>
      </c>
      <c r="E15" s="170" t="s">
        <v>857</v>
      </c>
      <c r="F15" s="170">
        <v>158723</v>
      </c>
      <c r="G15" s="170">
        <v>1008204</v>
      </c>
      <c r="H15" s="170">
        <v>47739</v>
      </c>
      <c r="I15" s="170" t="s">
        <v>857</v>
      </c>
      <c r="J15" s="170">
        <v>15838</v>
      </c>
      <c r="K15" s="170" t="s">
        <v>857</v>
      </c>
      <c r="L15" s="170">
        <v>999</v>
      </c>
      <c r="M15" s="170">
        <v>6028094</v>
      </c>
      <c r="N15" s="170">
        <v>3211666</v>
      </c>
      <c r="O15" s="179"/>
      <c r="P15" s="207"/>
    </row>
    <row r="16" spans="1:16" s="13" customFormat="1" ht="18" customHeight="1">
      <c r="A16" s="80" t="s">
        <v>111</v>
      </c>
      <c r="B16" s="289"/>
      <c r="C16" s="170" t="s">
        <v>857</v>
      </c>
      <c r="D16" s="170" t="s">
        <v>857</v>
      </c>
      <c r="E16" s="170" t="s">
        <v>857</v>
      </c>
      <c r="F16" s="170" t="s">
        <v>857</v>
      </c>
      <c r="G16" s="170" t="s">
        <v>857</v>
      </c>
      <c r="H16" s="170" t="s">
        <v>857</v>
      </c>
      <c r="I16" s="170" t="s">
        <v>857</v>
      </c>
      <c r="J16" s="170" t="s">
        <v>857</v>
      </c>
      <c r="K16" s="170" t="s">
        <v>857</v>
      </c>
      <c r="L16" s="170" t="s">
        <v>857</v>
      </c>
      <c r="M16" s="170" t="s">
        <v>857</v>
      </c>
      <c r="N16" s="170" t="s">
        <v>857</v>
      </c>
      <c r="O16" s="179"/>
      <c r="P16" s="207"/>
    </row>
    <row r="17" spans="1:16" s="13" customFormat="1" ht="18" customHeight="1">
      <c r="A17" s="80" t="s">
        <v>113</v>
      </c>
      <c r="B17" s="289" t="s">
        <v>146</v>
      </c>
      <c r="C17" s="170" t="s">
        <v>857</v>
      </c>
      <c r="D17" s="170" t="s">
        <v>857</v>
      </c>
      <c r="E17" s="170" t="s">
        <v>857</v>
      </c>
      <c r="F17" s="170" t="s">
        <v>857</v>
      </c>
      <c r="G17" s="170" t="s">
        <v>857</v>
      </c>
      <c r="H17" s="170" t="s">
        <v>857</v>
      </c>
      <c r="I17" s="170" t="s">
        <v>857</v>
      </c>
      <c r="J17" s="170" t="s">
        <v>857</v>
      </c>
      <c r="K17" s="170" t="s">
        <v>857</v>
      </c>
      <c r="L17" s="170" t="s">
        <v>857</v>
      </c>
      <c r="M17" s="170" t="s">
        <v>857</v>
      </c>
      <c r="N17" s="170" t="s">
        <v>857</v>
      </c>
      <c r="O17" s="179"/>
      <c r="P17" s="207"/>
    </row>
    <row r="18" spans="1:16" s="13" customFormat="1" ht="18" customHeight="1">
      <c r="A18" s="80" t="s">
        <v>729</v>
      </c>
      <c r="B18" s="289" t="s">
        <v>730</v>
      </c>
      <c r="C18" s="170">
        <v>5</v>
      </c>
      <c r="D18" s="170" t="s">
        <v>857</v>
      </c>
      <c r="E18" s="170" t="s">
        <v>857</v>
      </c>
      <c r="F18" s="170" t="s">
        <v>857</v>
      </c>
      <c r="G18" s="170" t="s">
        <v>857</v>
      </c>
      <c r="H18" s="170" t="s">
        <v>857</v>
      </c>
      <c r="I18" s="170" t="s">
        <v>857</v>
      </c>
      <c r="J18" s="170" t="s">
        <v>857</v>
      </c>
      <c r="K18" s="170" t="s">
        <v>857</v>
      </c>
      <c r="L18" s="170" t="s">
        <v>857</v>
      </c>
      <c r="M18" s="170">
        <v>5</v>
      </c>
      <c r="N18" s="170" t="s">
        <v>857</v>
      </c>
      <c r="O18" s="179"/>
      <c r="P18" s="207"/>
    </row>
    <row r="19" spans="1:16" s="13" customFormat="1" ht="30" customHeight="1">
      <c r="A19" s="80" t="s">
        <v>114</v>
      </c>
      <c r="B19" s="289" t="s">
        <v>700</v>
      </c>
      <c r="C19" s="170">
        <v>315835</v>
      </c>
      <c r="D19" s="170">
        <v>826962</v>
      </c>
      <c r="E19" s="170" t="s">
        <v>857</v>
      </c>
      <c r="F19" s="170">
        <v>17463</v>
      </c>
      <c r="G19" s="170">
        <v>487696</v>
      </c>
      <c r="H19" s="170">
        <v>49887</v>
      </c>
      <c r="I19" s="170" t="s">
        <v>857</v>
      </c>
      <c r="J19" s="170">
        <v>32</v>
      </c>
      <c r="K19" s="170" t="s">
        <v>857</v>
      </c>
      <c r="L19" s="170" t="s">
        <v>857</v>
      </c>
      <c r="M19" s="170">
        <v>803531</v>
      </c>
      <c r="N19" s="170">
        <v>876849</v>
      </c>
      <c r="O19" s="179"/>
      <c r="P19" s="207"/>
    </row>
    <row r="20" spans="1:16" s="13" customFormat="1" ht="18" customHeight="1">
      <c r="A20" s="80" t="s">
        <v>115</v>
      </c>
      <c r="B20" s="289" t="s">
        <v>701</v>
      </c>
      <c r="C20" s="170" t="s">
        <v>857</v>
      </c>
      <c r="D20" s="170">
        <v>973</v>
      </c>
      <c r="E20" s="170" t="s">
        <v>857</v>
      </c>
      <c r="F20" s="170">
        <v>10</v>
      </c>
      <c r="G20" s="170" t="s">
        <v>857</v>
      </c>
      <c r="H20" s="170" t="s">
        <v>857</v>
      </c>
      <c r="I20" s="170" t="s">
        <v>857</v>
      </c>
      <c r="J20" s="170" t="s">
        <v>857</v>
      </c>
      <c r="K20" s="170" t="s">
        <v>857</v>
      </c>
      <c r="L20" s="170" t="s">
        <v>857</v>
      </c>
      <c r="M20" s="170" t="s">
        <v>857</v>
      </c>
      <c r="N20" s="170">
        <v>973</v>
      </c>
      <c r="O20" s="179"/>
      <c r="P20" s="207"/>
    </row>
    <row r="21" spans="1:16" s="13" customFormat="1" ht="18" customHeight="1">
      <c r="A21" s="80" t="s">
        <v>116</v>
      </c>
      <c r="B21" s="289"/>
      <c r="C21" s="170" t="s">
        <v>857</v>
      </c>
      <c r="D21" s="170" t="s">
        <v>857</v>
      </c>
      <c r="E21" s="170" t="s">
        <v>857</v>
      </c>
      <c r="F21" s="170" t="s">
        <v>857</v>
      </c>
      <c r="G21" s="170" t="s">
        <v>857</v>
      </c>
      <c r="H21" s="170" t="s">
        <v>857</v>
      </c>
      <c r="I21" s="170" t="s">
        <v>857</v>
      </c>
      <c r="J21" s="170" t="s">
        <v>857</v>
      </c>
      <c r="K21" s="170" t="s">
        <v>857</v>
      </c>
      <c r="L21" s="170" t="s">
        <v>857</v>
      </c>
      <c r="M21" s="170" t="s">
        <v>857</v>
      </c>
      <c r="N21" s="170" t="s">
        <v>857</v>
      </c>
      <c r="O21" s="179"/>
      <c r="P21" s="207"/>
    </row>
    <row r="22" spans="1:16" s="13" customFormat="1" ht="18" customHeight="1">
      <c r="A22" s="80" t="s">
        <v>546</v>
      </c>
      <c r="B22" s="289" t="s">
        <v>565</v>
      </c>
      <c r="C22" s="170" t="s">
        <v>857</v>
      </c>
      <c r="D22" s="170">
        <v>6</v>
      </c>
      <c r="E22" s="170" t="s">
        <v>857</v>
      </c>
      <c r="F22" s="170" t="s">
        <v>857</v>
      </c>
      <c r="G22" s="170">
        <v>2978</v>
      </c>
      <c r="H22" s="170">
        <v>3731</v>
      </c>
      <c r="I22" s="170" t="s">
        <v>857</v>
      </c>
      <c r="J22" s="170" t="s">
        <v>857</v>
      </c>
      <c r="K22" s="170" t="s">
        <v>857</v>
      </c>
      <c r="L22" s="170" t="s">
        <v>857</v>
      </c>
      <c r="M22" s="170">
        <v>2978</v>
      </c>
      <c r="N22" s="170">
        <v>3737</v>
      </c>
      <c r="O22" s="179"/>
      <c r="P22" s="207"/>
    </row>
    <row r="23" spans="1:16" ht="18" customHeight="1">
      <c r="A23" s="80" t="s">
        <v>547</v>
      </c>
      <c r="B23" s="289" t="s">
        <v>536</v>
      </c>
      <c r="C23" s="170">
        <v>398</v>
      </c>
      <c r="D23" s="170">
        <v>1425288</v>
      </c>
      <c r="E23" s="170" t="s">
        <v>857</v>
      </c>
      <c r="F23" s="170" t="s">
        <v>857</v>
      </c>
      <c r="G23" s="170" t="s">
        <v>857</v>
      </c>
      <c r="H23" s="170" t="s">
        <v>857</v>
      </c>
      <c r="I23" s="170" t="s">
        <v>857</v>
      </c>
      <c r="J23" s="170" t="s">
        <v>857</v>
      </c>
      <c r="K23" s="170" t="s">
        <v>857</v>
      </c>
      <c r="L23" s="170" t="s">
        <v>857</v>
      </c>
      <c r="M23" s="170">
        <v>398</v>
      </c>
      <c r="N23" s="170">
        <v>1425288</v>
      </c>
      <c r="O23" s="191"/>
      <c r="P23" s="207"/>
    </row>
    <row r="24" spans="1:16" s="13" customFormat="1" ht="30" customHeight="1">
      <c r="A24" s="80" t="s">
        <v>117</v>
      </c>
      <c r="B24" s="289" t="s">
        <v>150</v>
      </c>
      <c r="C24" s="170" t="s">
        <v>857</v>
      </c>
      <c r="D24" s="170" t="s">
        <v>857</v>
      </c>
      <c r="E24" s="170" t="s">
        <v>857</v>
      </c>
      <c r="F24" s="170" t="s">
        <v>857</v>
      </c>
      <c r="G24" s="170" t="s">
        <v>857</v>
      </c>
      <c r="H24" s="170" t="s">
        <v>857</v>
      </c>
      <c r="I24" s="170" t="s">
        <v>857</v>
      </c>
      <c r="J24" s="170" t="s">
        <v>857</v>
      </c>
      <c r="K24" s="170" t="s">
        <v>857</v>
      </c>
      <c r="L24" s="170" t="s">
        <v>857</v>
      </c>
      <c r="M24" s="170" t="s">
        <v>857</v>
      </c>
      <c r="N24" s="170" t="s">
        <v>857</v>
      </c>
      <c r="O24" s="179"/>
      <c r="P24" s="207"/>
    </row>
    <row r="25" spans="1:16" s="13" customFormat="1" ht="18" customHeight="1">
      <c r="A25" s="80" t="s">
        <v>843</v>
      </c>
      <c r="B25" s="289" t="s">
        <v>844</v>
      </c>
      <c r="C25" s="170">
        <v>273436</v>
      </c>
      <c r="D25" s="170">
        <v>2626</v>
      </c>
      <c r="E25" s="170" t="s">
        <v>857</v>
      </c>
      <c r="F25" s="170" t="s">
        <v>857</v>
      </c>
      <c r="G25" s="170" t="s">
        <v>857</v>
      </c>
      <c r="H25" s="170" t="s">
        <v>857</v>
      </c>
      <c r="I25" s="170" t="s">
        <v>857</v>
      </c>
      <c r="J25" s="170" t="s">
        <v>857</v>
      </c>
      <c r="K25" s="170" t="s">
        <v>857</v>
      </c>
      <c r="L25" s="170" t="s">
        <v>857</v>
      </c>
      <c r="M25" s="170">
        <v>273436</v>
      </c>
      <c r="N25" s="170">
        <v>2626</v>
      </c>
      <c r="O25" s="179"/>
      <c r="P25" s="207"/>
    </row>
    <row r="26" spans="1:16" s="13" customFormat="1" ht="18" customHeight="1">
      <c r="A26" s="80" t="s">
        <v>731</v>
      </c>
      <c r="B26" s="289" t="s">
        <v>732</v>
      </c>
      <c r="C26" s="170">
        <v>260247</v>
      </c>
      <c r="D26" s="170">
        <v>5415122</v>
      </c>
      <c r="E26" s="170" t="s">
        <v>857</v>
      </c>
      <c r="F26" s="170">
        <v>1223</v>
      </c>
      <c r="G26" s="170" t="s">
        <v>857</v>
      </c>
      <c r="H26" s="170" t="s">
        <v>857</v>
      </c>
      <c r="I26" s="170" t="s">
        <v>857</v>
      </c>
      <c r="J26" s="170" t="s">
        <v>857</v>
      </c>
      <c r="K26" s="170" t="s">
        <v>857</v>
      </c>
      <c r="L26" s="170">
        <v>1135</v>
      </c>
      <c r="M26" s="170">
        <v>260247</v>
      </c>
      <c r="N26" s="170">
        <v>5416257</v>
      </c>
      <c r="O26" s="179"/>
      <c r="P26" s="207"/>
    </row>
    <row r="27" spans="1:16" s="13" customFormat="1" ht="18" customHeight="1">
      <c r="A27" s="80" t="s">
        <v>817</v>
      </c>
      <c r="B27" s="289" t="s">
        <v>818</v>
      </c>
      <c r="C27" s="170" t="s">
        <v>857</v>
      </c>
      <c r="D27" s="170">
        <v>1053</v>
      </c>
      <c r="E27" s="170" t="s">
        <v>857</v>
      </c>
      <c r="F27" s="170" t="s">
        <v>857</v>
      </c>
      <c r="G27" s="170" t="s">
        <v>857</v>
      </c>
      <c r="H27" s="170" t="s">
        <v>857</v>
      </c>
      <c r="I27" s="170" t="s">
        <v>857</v>
      </c>
      <c r="J27" s="170" t="s">
        <v>857</v>
      </c>
      <c r="K27" s="170" t="s">
        <v>857</v>
      </c>
      <c r="L27" s="170">
        <v>7170</v>
      </c>
      <c r="M27" s="170" t="s">
        <v>857</v>
      </c>
      <c r="N27" s="170">
        <v>8223</v>
      </c>
      <c r="O27" s="179"/>
      <c r="P27" s="207"/>
    </row>
    <row r="28" spans="1:16" ht="18" customHeight="1">
      <c r="A28" s="80" t="s">
        <v>596</v>
      </c>
      <c r="B28" s="289"/>
      <c r="C28" s="170" t="s">
        <v>857</v>
      </c>
      <c r="D28" s="170" t="s">
        <v>857</v>
      </c>
      <c r="E28" s="170" t="s">
        <v>857</v>
      </c>
      <c r="F28" s="170" t="s">
        <v>857</v>
      </c>
      <c r="G28" s="170" t="s">
        <v>857</v>
      </c>
      <c r="H28" s="170" t="s">
        <v>857</v>
      </c>
      <c r="I28" s="170" t="s">
        <v>857</v>
      </c>
      <c r="J28" s="170" t="s">
        <v>857</v>
      </c>
      <c r="K28" s="170" t="s">
        <v>857</v>
      </c>
      <c r="L28" s="170" t="s">
        <v>857</v>
      </c>
      <c r="M28" s="170" t="s">
        <v>857</v>
      </c>
      <c r="N28" s="170" t="s">
        <v>857</v>
      </c>
      <c r="O28" s="191"/>
      <c r="P28" s="207"/>
    </row>
    <row r="29" spans="1:16" s="13" customFormat="1" ht="30" customHeight="1">
      <c r="A29" s="80" t="s">
        <v>118</v>
      </c>
      <c r="B29" s="289" t="s">
        <v>566</v>
      </c>
      <c r="C29" s="170" t="s">
        <v>857</v>
      </c>
      <c r="D29" s="170">
        <v>8563148</v>
      </c>
      <c r="E29" s="170" t="s">
        <v>857</v>
      </c>
      <c r="F29" s="170">
        <v>752</v>
      </c>
      <c r="G29" s="170" t="s">
        <v>857</v>
      </c>
      <c r="H29" s="170" t="s">
        <v>857</v>
      </c>
      <c r="I29" s="170" t="s">
        <v>857</v>
      </c>
      <c r="J29" s="170" t="s">
        <v>857</v>
      </c>
      <c r="K29" s="170" t="s">
        <v>857</v>
      </c>
      <c r="L29" s="170" t="s">
        <v>857</v>
      </c>
      <c r="M29" s="170" t="s">
        <v>857</v>
      </c>
      <c r="N29" s="170">
        <v>8563148</v>
      </c>
      <c r="O29" s="179"/>
      <c r="P29" s="207"/>
    </row>
    <row r="30" spans="1:16" s="13" customFormat="1" ht="18" customHeight="1">
      <c r="A30" s="80" t="s">
        <v>834</v>
      </c>
      <c r="B30" s="289" t="s">
        <v>835</v>
      </c>
      <c r="C30" s="170" t="s">
        <v>857</v>
      </c>
      <c r="D30" s="170" t="s">
        <v>857</v>
      </c>
      <c r="E30" s="170" t="s">
        <v>857</v>
      </c>
      <c r="F30" s="170" t="s">
        <v>857</v>
      </c>
      <c r="G30" s="170" t="s">
        <v>857</v>
      </c>
      <c r="H30" s="170" t="s">
        <v>857</v>
      </c>
      <c r="I30" s="170" t="s">
        <v>857</v>
      </c>
      <c r="J30" s="170" t="s">
        <v>857</v>
      </c>
      <c r="K30" s="170" t="s">
        <v>857</v>
      </c>
      <c r="L30" s="170" t="s">
        <v>857</v>
      </c>
      <c r="M30" s="170" t="s">
        <v>857</v>
      </c>
      <c r="N30" s="170" t="s">
        <v>857</v>
      </c>
      <c r="O30" s="179"/>
      <c r="P30" s="207"/>
    </row>
    <row r="31" spans="1:16" s="13" customFormat="1" ht="18" customHeight="1">
      <c r="A31" s="80" t="s">
        <v>702</v>
      </c>
      <c r="B31" s="289" t="s">
        <v>703</v>
      </c>
      <c r="C31" s="170" t="s">
        <v>857</v>
      </c>
      <c r="D31" s="170">
        <v>3304403</v>
      </c>
      <c r="E31" s="170" t="s">
        <v>857</v>
      </c>
      <c r="F31" s="170" t="s">
        <v>857</v>
      </c>
      <c r="G31" s="170" t="s">
        <v>857</v>
      </c>
      <c r="H31" s="170" t="s">
        <v>857</v>
      </c>
      <c r="I31" s="170" t="s">
        <v>857</v>
      </c>
      <c r="J31" s="170" t="s">
        <v>857</v>
      </c>
      <c r="K31" s="170" t="s">
        <v>857</v>
      </c>
      <c r="L31" s="170" t="s">
        <v>857</v>
      </c>
      <c r="M31" s="170" t="s">
        <v>857</v>
      </c>
      <c r="N31" s="170">
        <v>3304403</v>
      </c>
      <c r="O31" s="179"/>
      <c r="P31" s="207"/>
    </row>
    <row r="32" spans="1:16" s="13" customFormat="1" ht="18" customHeight="1">
      <c r="A32" s="80" t="s">
        <v>711</v>
      </c>
      <c r="B32" s="289" t="s">
        <v>101</v>
      </c>
      <c r="C32" s="170">
        <v>47984</v>
      </c>
      <c r="D32" s="170">
        <v>136713</v>
      </c>
      <c r="E32" s="170" t="s">
        <v>857</v>
      </c>
      <c r="F32" s="170">
        <v>3241</v>
      </c>
      <c r="G32" s="170">
        <v>6749</v>
      </c>
      <c r="H32" s="170">
        <v>1062</v>
      </c>
      <c r="I32" s="170" t="s">
        <v>857</v>
      </c>
      <c r="J32" s="170">
        <v>-2</v>
      </c>
      <c r="K32" s="170" t="s">
        <v>857</v>
      </c>
      <c r="L32" s="170" t="s">
        <v>857</v>
      </c>
      <c r="M32" s="170">
        <v>54733</v>
      </c>
      <c r="N32" s="170">
        <v>137775</v>
      </c>
      <c r="O32" s="179"/>
      <c r="P32" s="207"/>
    </row>
    <row r="33" spans="1:16" ht="18" customHeight="1">
      <c r="A33" s="80" t="s">
        <v>548</v>
      </c>
      <c r="B33" s="289" t="s">
        <v>567</v>
      </c>
      <c r="C33" s="170">
        <v>9171</v>
      </c>
      <c r="D33" s="170">
        <v>28996</v>
      </c>
      <c r="E33" s="170" t="s">
        <v>857</v>
      </c>
      <c r="F33" s="170">
        <v>396</v>
      </c>
      <c r="G33" s="170" t="s">
        <v>857</v>
      </c>
      <c r="H33" s="170">
        <v>420</v>
      </c>
      <c r="I33" s="170" t="s">
        <v>857</v>
      </c>
      <c r="J33" s="170">
        <v>36</v>
      </c>
      <c r="K33" s="170" t="s">
        <v>857</v>
      </c>
      <c r="L33" s="170" t="s">
        <v>857</v>
      </c>
      <c r="M33" s="170">
        <v>9171</v>
      </c>
      <c r="N33" s="170">
        <v>29416</v>
      </c>
      <c r="O33" s="191"/>
      <c r="P33" s="207"/>
    </row>
    <row r="34" spans="1:16" ht="30" customHeight="1">
      <c r="A34" s="192" t="s">
        <v>549</v>
      </c>
      <c r="B34" s="290"/>
      <c r="C34" s="170" t="s">
        <v>857</v>
      </c>
      <c r="D34" s="170" t="s">
        <v>857</v>
      </c>
      <c r="E34" s="170" t="s">
        <v>857</v>
      </c>
      <c r="F34" s="170" t="s">
        <v>857</v>
      </c>
      <c r="G34" s="170" t="s">
        <v>857</v>
      </c>
      <c r="H34" s="170" t="s">
        <v>857</v>
      </c>
      <c r="I34" s="170" t="s">
        <v>857</v>
      </c>
      <c r="J34" s="170" t="s">
        <v>857</v>
      </c>
      <c r="K34" s="170" t="s">
        <v>857</v>
      </c>
      <c r="L34" s="170" t="s">
        <v>857</v>
      </c>
      <c r="M34" s="170" t="s">
        <v>857</v>
      </c>
      <c r="N34" s="170" t="s">
        <v>857</v>
      </c>
      <c r="O34" s="191"/>
      <c r="P34" s="207"/>
    </row>
    <row r="35" spans="1:16" ht="18" customHeight="1">
      <c r="A35" s="192" t="s">
        <v>550</v>
      </c>
      <c r="B35" s="290" t="s">
        <v>733</v>
      </c>
      <c r="C35" s="170" t="s">
        <v>857</v>
      </c>
      <c r="D35" s="170">
        <v>2174</v>
      </c>
      <c r="E35" s="170" t="s">
        <v>857</v>
      </c>
      <c r="F35" s="170" t="s">
        <v>857</v>
      </c>
      <c r="G35" s="170">
        <v>93136</v>
      </c>
      <c r="H35" s="170" t="s">
        <v>857</v>
      </c>
      <c r="I35" s="170" t="s">
        <v>857</v>
      </c>
      <c r="J35" s="170" t="s">
        <v>857</v>
      </c>
      <c r="K35" s="170" t="s">
        <v>857</v>
      </c>
      <c r="L35" s="170" t="s">
        <v>857</v>
      </c>
      <c r="M35" s="170">
        <v>93136</v>
      </c>
      <c r="N35" s="170">
        <v>2174</v>
      </c>
      <c r="O35" s="191"/>
      <c r="P35" s="207"/>
    </row>
    <row r="36" spans="1:16" ht="18" customHeight="1">
      <c r="A36" s="80" t="s">
        <v>715</v>
      </c>
      <c r="B36" s="289" t="s">
        <v>568</v>
      </c>
      <c r="C36" s="170">
        <v>602990</v>
      </c>
      <c r="D36" s="170">
        <v>657192</v>
      </c>
      <c r="E36" s="170" t="s">
        <v>857</v>
      </c>
      <c r="F36" s="170">
        <v>30388</v>
      </c>
      <c r="G36" s="170">
        <v>13324</v>
      </c>
      <c r="H36" s="170">
        <v>88507</v>
      </c>
      <c r="I36" s="170" t="s">
        <v>857</v>
      </c>
      <c r="J36" s="170">
        <v>93</v>
      </c>
      <c r="K36" s="170" t="s">
        <v>857</v>
      </c>
      <c r="L36" s="170" t="s">
        <v>857</v>
      </c>
      <c r="M36" s="170">
        <v>616314</v>
      </c>
      <c r="N36" s="170">
        <v>745699</v>
      </c>
      <c r="O36" s="191"/>
      <c r="P36" s="207"/>
    </row>
    <row r="37" spans="1:16" ht="18" customHeight="1">
      <c r="A37" s="192" t="s">
        <v>716</v>
      </c>
      <c r="B37" s="291" t="s">
        <v>717</v>
      </c>
      <c r="C37" s="170" t="s">
        <v>857</v>
      </c>
      <c r="D37" s="170">
        <v>130523</v>
      </c>
      <c r="E37" s="170" t="s">
        <v>857</v>
      </c>
      <c r="F37" s="170" t="s">
        <v>857</v>
      </c>
      <c r="G37" s="170" t="s">
        <v>857</v>
      </c>
      <c r="H37" s="170" t="s">
        <v>857</v>
      </c>
      <c r="I37" s="170" t="s">
        <v>857</v>
      </c>
      <c r="J37" s="170" t="s">
        <v>857</v>
      </c>
      <c r="K37" s="170" t="s">
        <v>857</v>
      </c>
      <c r="L37" s="170" t="s">
        <v>857</v>
      </c>
      <c r="M37" s="170" t="s">
        <v>857</v>
      </c>
      <c r="N37" s="170">
        <v>130523</v>
      </c>
      <c r="O37" s="191"/>
      <c r="P37" s="207"/>
    </row>
    <row r="38" spans="1:16" ht="18" customHeight="1">
      <c r="A38" s="231" t="s">
        <v>698</v>
      </c>
      <c r="B38" s="292" t="s">
        <v>699</v>
      </c>
      <c r="C38" s="171">
        <v>2273218</v>
      </c>
      <c r="D38" s="171">
        <v>1026709</v>
      </c>
      <c r="E38" s="171" t="s">
        <v>857</v>
      </c>
      <c r="F38" s="171">
        <v>2366</v>
      </c>
      <c r="G38" s="171">
        <v>1048</v>
      </c>
      <c r="H38" s="171">
        <v>14520</v>
      </c>
      <c r="I38" s="171" t="s">
        <v>857</v>
      </c>
      <c r="J38" s="171">
        <v>2</v>
      </c>
      <c r="K38" s="171" t="s">
        <v>857</v>
      </c>
      <c r="L38" s="171">
        <v>228</v>
      </c>
      <c r="M38" s="171">
        <v>2274266</v>
      </c>
      <c r="N38" s="171">
        <v>1041457</v>
      </c>
      <c r="O38" s="191"/>
      <c r="P38" s="207"/>
    </row>
    <row r="39" spans="1:16" ht="30" customHeight="1">
      <c r="A39" s="80" t="s">
        <v>576</v>
      </c>
      <c r="B39" s="289" t="s">
        <v>577</v>
      </c>
      <c r="C39" s="170" t="s">
        <v>857</v>
      </c>
      <c r="D39" s="170" t="s">
        <v>857</v>
      </c>
      <c r="E39" s="170" t="s">
        <v>857</v>
      </c>
      <c r="F39" s="170" t="s">
        <v>857</v>
      </c>
      <c r="G39" s="170" t="s">
        <v>857</v>
      </c>
      <c r="H39" s="170" t="s">
        <v>857</v>
      </c>
      <c r="I39" s="170" t="s">
        <v>857</v>
      </c>
      <c r="J39" s="170" t="s">
        <v>857</v>
      </c>
      <c r="K39" s="170" t="s">
        <v>857</v>
      </c>
      <c r="L39" s="170" t="s">
        <v>857</v>
      </c>
      <c r="M39" s="170" t="s">
        <v>857</v>
      </c>
      <c r="N39" s="170" t="s">
        <v>857</v>
      </c>
      <c r="O39" s="191"/>
      <c r="P39" s="207"/>
    </row>
    <row r="40" spans="1:16" ht="18" customHeight="1">
      <c r="A40" s="80" t="s">
        <v>734</v>
      </c>
      <c r="B40" s="289" t="s">
        <v>728</v>
      </c>
      <c r="C40" s="170">
        <v>166174</v>
      </c>
      <c r="D40" s="170">
        <v>172307</v>
      </c>
      <c r="E40" s="170" t="s">
        <v>857</v>
      </c>
      <c r="F40" s="170" t="s">
        <v>857</v>
      </c>
      <c r="G40" s="170" t="s">
        <v>857</v>
      </c>
      <c r="H40" s="170" t="s">
        <v>857</v>
      </c>
      <c r="I40" s="170" t="s">
        <v>857</v>
      </c>
      <c r="J40" s="170" t="s">
        <v>857</v>
      </c>
      <c r="K40" s="170" t="s">
        <v>857</v>
      </c>
      <c r="L40" s="170" t="s">
        <v>857</v>
      </c>
      <c r="M40" s="170">
        <v>166174</v>
      </c>
      <c r="N40" s="170">
        <v>172307</v>
      </c>
      <c r="O40" s="191"/>
      <c r="P40" s="207"/>
    </row>
    <row r="41" spans="1:16" ht="18" customHeight="1">
      <c r="A41" s="80" t="s">
        <v>551</v>
      </c>
      <c r="B41" s="289" t="s">
        <v>532</v>
      </c>
      <c r="C41" s="170">
        <v>1365243</v>
      </c>
      <c r="D41" s="170">
        <v>1565971</v>
      </c>
      <c r="E41" s="170" t="s">
        <v>857</v>
      </c>
      <c r="F41" s="170" t="s">
        <v>857</v>
      </c>
      <c r="G41" s="170" t="s">
        <v>857</v>
      </c>
      <c r="H41" s="170" t="s">
        <v>857</v>
      </c>
      <c r="I41" s="170" t="s">
        <v>857</v>
      </c>
      <c r="J41" s="170" t="s">
        <v>857</v>
      </c>
      <c r="K41" s="170" t="s">
        <v>857</v>
      </c>
      <c r="L41" s="170" t="s">
        <v>857</v>
      </c>
      <c r="M41" s="170">
        <v>1365243</v>
      </c>
      <c r="N41" s="170">
        <v>1565971</v>
      </c>
      <c r="O41" s="191"/>
      <c r="P41" s="207"/>
    </row>
    <row r="42" spans="1:16" ht="18" customHeight="1">
      <c r="A42" s="80" t="s">
        <v>119</v>
      </c>
      <c r="B42" s="289"/>
      <c r="C42" s="170" t="s">
        <v>857</v>
      </c>
      <c r="D42" s="170" t="s">
        <v>857</v>
      </c>
      <c r="E42" s="170" t="s">
        <v>857</v>
      </c>
      <c r="F42" s="170" t="s">
        <v>857</v>
      </c>
      <c r="G42" s="170" t="s">
        <v>857</v>
      </c>
      <c r="H42" s="170" t="s">
        <v>857</v>
      </c>
      <c r="I42" s="170" t="s">
        <v>857</v>
      </c>
      <c r="J42" s="170" t="s">
        <v>857</v>
      </c>
      <c r="K42" s="170" t="s">
        <v>857</v>
      </c>
      <c r="L42" s="170" t="s">
        <v>857</v>
      </c>
      <c r="M42" s="170" t="s">
        <v>857</v>
      </c>
      <c r="N42" s="170" t="s">
        <v>857</v>
      </c>
      <c r="O42" s="191"/>
      <c r="P42" s="207"/>
    </row>
    <row r="43" spans="1:16" ht="18" customHeight="1">
      <c r="A43" s="80" t="s">
        <v>813</v>
      </c>
      <c r="B43" s="289" t="s">
        <v>812</v>
      </c>
      <c r="C43" s="170">
        <v>921960</v>
      </c>
      <c r="D43" s="170" t="s">
        <v>857</v>
      </c>
      <c r="E43" s="170" t="s">
        <v>857</v>
      </c>
      <c r="F43" s="170" t="s">
        <v>857</v>
      </c>
      <c r="G43" s="170" t="s">
        <v>857</v>
      </c>
      <c r="H43" s="170" t="s">
        <v>857</v>
      </c>
      <c r="I43" s="170" t="s">
        <v>857</v>
      </c>
      <c r="J43" s="170" t="s">
        <v>857</v>
      </c>
      <c r="K43" s="170" t="s">
        <v>857</v>
      </c>
      <c r="L43" s="170" t="s">
        <v>857</v>
      </c>
      <c r="M43" s="170">
        <v>921960</v>
      </c>
      <c r="N43" s="170" t="s">
        <v>857</v>
      </c>
      <c r="O43" s="191"/>
      <c r="P43" s="207"/>
    </row>
    <row r="44" spans="1:16" ht="30" customHeight="1">
      <c r="A44" s="80" t="s">
        <v>120</v>
      </c>
      <c r="B44" s="289" t="s">
        <v>154</v>
      </c>
      <c r="C44" s="170">
        <v>1258349</v>
      </c>
      <c r="D44" s="170">
        <v>142962</v>
      </c>
      <c r="E44" s="170" t="s">
        <v>857</v>
      </c>
      <c r="F44" s="170" t="s">
        <v>857</v>
      </c>
      <c r="G44" s="170" t="s">
        <v>857</v>
      </c>
      <c r="H44" s="170" t="s">
        <v>857</v>
      </c>
      <c r="I44" s="170" t="s">
        <v>857</v>
      </c>
      <c r="J44" s="170" t="s">
        <v>857</v>
      </c>
      <c r="K44" s="170" t="s">
        <v>857</v>
      </c>
      <c r="L44" s="170" t="s">
        <v>857</v>
      </c>
      <c r="M44" s="170">
        <v>1258349</v>
      </c>
      <c r="N44" s="170">
        <v>142962</v>
      </c>
      <c r="O44" s="191"/>
      <c r="P44" s="207"/>
    </row>
    <row r="45" spans="1:16" ht="18" customHeight="1">
      <c r="A45" s="80" t="s">
        <v>121</v>
      </c>
      <c r="B45" s="289" t="s">
        <v>157</v>
      </c>
      <c r="C45" s="170" t="s">
        <v>857</v>
      </c>
      <c r="D45" s="170" t="s">
        <v>857</v>
      </c>
      <c r="E45" s="170" t="s">
        <v>857</v>
      </c>
      <c r="F45" s="170" t="s">
        <v>857</v>
      </c>
      <c r="G45" s="170" t="s">
        <v>857</v>
      </c>
      <c r="H45" s="170" t="s">
        <v>857</v>
      </c>
      <c r="I45" s="170" t="s">
        <v>857</v>
      </c>
      <c r="J45" s="170" t="s">
        <v>857</v>
      </c>
      <c r="K45" s="170" t="s">
        <v>857</v>
      </c>
      <c r="L45" s="170" t="s">
        <v>857</v>
      </c>
      <c r="M45" s="170" t="s">
        <v>857</v>
      </c>
      <c r="N45" s="170" t="s">
        <v>857</v>
      </c>
      <c r="O45" s="191"/>
      <c r="P45" s="207"/>
    </row>
    <row r="46" spans="1:16" ht="18" customHeight="1">
      <c r="A46" s="80" t="s">
        <v>122</v>
      </c>
      <c r="B46" s="289" t="s">
        <v>159</v>
      </c>
      <c r="C46" s="170">
        <v>1514116</v>
      </c>
      <c r="D46" s="170">
        <v>6337789</v>
      </c>
      <c r="E46" s="170" t="s">
        <v>857</v>
      </c>
      <c r="F46" s="170" t="s">
        <v>857</v>
      </c>
      <c r="G46" s="170">
        <v>-43</v>
      </c>
      <c r="H46" s="170" t="s">
        <v>857</v>
      </c>
      <c r="I46" s="170" t="s">
        <v>857</v>
      </c>
      <c r="J46" s="170" t="s">
        <v>857</v>
      </c>
      <c r="K46" s="170" t="s">
        <v>857</v>
      </c>
      <c r="L46" s="170" t="s">
        <v>857</v>
      </c>
      <c r="M46" s="170">
        <v>1514073</v>
      </c>
      <c r="N46" s="170">
        <v>6337789</v>
      </c>
      <c r="O46" s="191"/>
      <c r="P46" s="207"/>
    </row>
    <row r="47" spans="1:16" ht="18" customHeight="1">
      <c r="A47" s="80" t="s">
        <v>123</v>
      </c>
      <c r="B47" s="289" t="s">
        <v>161</v>
      </c>
      <c r="C47" s="170" t="s">
        <v>857</v>
      </c>
      <c r="D47" s="170">
        <v>343</v>
      </c>
      <c r="E47" s="170" t="s">
        <v>857</v>
      </c>
      <c r="F47" s="170" t="s">
        <v>857</v>
      </c>
      <c r="G47" s="170" t="s">
        <v>857</v>
      </c>
      <c r="H47" s="170" t="s">
        <v>857</v>
      </c>
      <c r="I47" s="170" t="s">
        <v>857</v>
      </c>
      <c r="J47" s="170" t="s">
        <v>857</v>
      </c>
      <c r="K47" s="170" t="s">
        <v>857</v>
      </c>
      <c r="L47" s="170" t="s">
        <v>857</v>
      </c>
      <c r="M47" s="170" t="s">
        <v>857</v>
      </c>
      <c r="N47" s="170">
        <v>343</v>
      </c>
      <c r="O47" s="191"/>
      <c r="P47" s="207"/>
    </row>
    <row r="48" spans="1:16" ht="18" customHeight="1">
      <c r="A48" s="80" t="s">
        <v>124</v>
      </c>
      <c r="B48" s="289" t="s">
        <v>578</v>
      </c>
      <c r="C48" s="170">
        <v>2836587</v>
      </c>
      <c r="D48" s="170">
        <v>2280462</v>
      </c>
      <c r="E48" s="170" t="s">
        <v>857</v>
      </c>
      <c r="F48" s="170">
        <v>25463</v>
      </c>
      <c r="G48" s="170">
        <v>2171903</v>
      </c>
      <c r="H48" s="170">
        <v>48609</v>
      </c>
      <c r="I48" s="170" t="s">
        <v>857</v>
      </c>
      <c r="J48" s="170">
        <v>40</v>
      </c>
      <c r="K48" s="170" t="s">
        <v>857</v>
      </c>
      <c r="L48" s="170">
        <v>106</v>
      </c>
      <c r="M48" s="170">
        <v>5008490</v>
      </c>
      <c r="N48" s="170">
        <v>2329177</v>
      </c>
      <c r="O48" s="191"/>
      <c r="P48" s="207"/>
    </row>
    <row r="49" spans="1:16" ht="30" customHeight="1">
      <c r="A49" s="80" t="s">
        <v>125</v>
      </c>
      <c r="B49" s="289"/>
      <c r="C49" s="170" t="s">
        <v>857</v>
      </c>
      <c r="D49" s="170" t="s">
        <v>857</v>
      </c>
      <c r="E49" s="170" t="s">
        <v>857</v>
      </c>
      <c r="F49" s="170" t="s">
        <v>857</v>
      </c>
      <c r="G49" s="170" t="s">
        <v>857</v>
      </c>
      <c r="H49" s="170" t="s">
        <v>857</v>
      </c>
      <c r="I49" s="170" t="s">
        <v>857</v>
      </c>
      <c r="J49" s="170" t="s">
        <v>857</v>
      </c>
      <c r="K49" s="170" t="s">
        <v>857</v>
      </c>
      <c r="L49" s="170" t="s">
        <v>857</v>
      </c>
      <c r="M49" s="170" t="s">
        <v>857</v>
      </c>
      <c r="N49" s="170" t="s">
        <v>857</v>
      </c>
      <c r="O49" s="191"/>
      <c r="P49" s="207"/>
    </row>
    <row r="50" spans="1:16" ht="18" customHeight="1">
      <c r="A50" s="80" t="s">
        <v>552</v>
      </c>
      <c r="B50" s="289" t="s">
        <v>579</v>
      </c>
      <c r="C50" s="170" t="s">
        <v>857</v>
      </c>
      <c r="D50" s="170">
        <v>53472</v>
      </c>
      <c r="E50" s="170" t="s">
        <v>857</v>
      </c>
      <c r="F50" s="170">
        <v>146</v>
      </c>
      <c r="G50" s="170" t="s">
        <v>857</v>
      </c>
      <c r="H50" s="170">
        <v>24</v>
      </c>
      <c r="I50" s="170" t="s">
        <v>857</v>
      </c>
      <c r="J50" s="170" t="s">
        <v>857</v>
      </c>
      <c r="K50" s="170" t="s">
        <v>857</v>
      </c>
      <c r="L50" s="170">
        <v>756</v>
      </c>
      <c r="M50" s="170" t="s">
        <v>857</v>
      </c>
      <c r="N50" s="170">
        <v>54252</v>
      </c>
      <c r="O50" s="191"/>
      <c r="P50" s="207"/>
    </row>
    <row r="51" spans="1:16" ht="18" customHeight="1">
      <c r="A51" s="80" t="s">
        <v>126</v>
      </c>
      <c r="B51" s="289" t="s">
        <v>164</v>
      </c>
      <c r="C51" s="170" t="s">
        <v>857</v>
      </c>
      <c r="D51" s="170" t="s">
        <v>857</v>
      </c>
      <c r="E51" s="170" t="s">
        <v>857</v>
      </c>
      <c r="F51" s="170" t="s">
        <v>857</v>
      </c>
      <c r="G51" s="170" t="s">
        <v>857</v>
      </c>
      <c r="H51" s="170" t="s">
        <v>857</v>
      </c>
      <c r="I51" s="170" t="s">
        <v>857</v>
      </c>
      <c r="J51" s="170" t="s">
        <v>857</v>
      </c>
      <c r="K51" s="170" t="s">
        <v>857</v>
      </c>
      <c r="L51" s="170" t="s">
        <v>857</v>
      </c>
      <c r="M51" s="170" t="s">
        <v>857</v>
      </c>
      <c r="N51" s="170" t="s">
        <v>857</v>
      </c>
      <c r="O51" s="191"/>
      <c r="P51" s="207"/>
    </row>
    <row r="52" spans="1:16" ht="18" customHeight="1">
      <c r="A52" s="80" t="s">
        <v>553</v>
      </c>
      <c r="B52" s="289"/>
      <c r="C52" s="170" t="s">
        <v>857</v>
      </c>
      <c r="D52" s="170" t="s">
        <v>857</v>
      </c>
      <c r="E52" s="170" t="s">
        <v>857</v>
      </c>
      <c r="F52" s="170" t="s">
        <v>857</v>
      </c>
      <c r="G52" s="170" t="s">
        <v>857</v>
      </c>
      <c r="H52" s="170" t="s">
        <v>857</v>
      </c>
      <c r="I52" s="170" t="s">
        <v>857</v>
      </c>
      <c r="J52" s="170" t="s">
        <v>857</v>
      </c>
      <c r="K52" s="170" t="s">
        <v>857</v>
      </c>
      <c r="L52" s="170" t="s">
        <v>857</v>
      </c>
      <c r="M52" s="170" t="s">
        <v>857</v>
      </c>
      <c r="N52" s="170" t="s">
        <v>857</v>
      </c>
      <c r="O52" s="191"/>
      <c r="P52" s="207"/>
    </row>
    <row r="53" spans="1:16" ht="18" customHeight="1">
      <c r="A53" s="80" t="s">
        <v>127</v>
      </c>
      <c r="B53" s="289"/>
      <c r="C53" s="170" t="s">
        <v>857</v>
      </c>
      <c r="D53" s="170" t="s">
        <v>857</v>
      </c>
      <c r="E53" s="170" t="s">
        <v>857</v>
      </c>
      <c r="F53" s="170" t="s">
        <v>857</v>
      </c>
      <c r="G53" s="170" t="s">
        <v>857</v>
      </c>
      <c r="H53" s="170" t="s">
        <v>857</v>
      </c>
      <c r="I53" s="170" t="s">
        <v>857</v>
      </c>
      <c r="J53" s="170" t="s">
        <v>857</v>
      </c>
      <c r="K53" s="170" t="s">
        <v>857</v>
      </c>
      <c r="L53" s="170" t="s">
        <v>857</v>
      </c>
      <c r="M53" s="170" t="s">
        <v>857</v>
      </c>
      <c r="N53" s="170" t="s">
        <v>857</v>
      </c>
      <c r="O53" s="191"/>
      <c r="P53" s="207"/>
    </row>
    <row r="54" spans="1:16" ht="30" customHeight="1">
      <c r="A54" s="80" t="s">
        <v>128</v>
      </c>
      <c r="B54" s="289" t="s">
        <v>168</v>
      </c>
      <c r="C54" s="170" t="s">
        <v>857</v>
      </c>
      <c r="D54" s="170">
        <v>757</v>
      </c>
      <c r="E54" s="170" t="s">
        <v>857</v>
      </c>
      <c r="F54" s="170" t="s">
        <v>857</v>
      </c>
      <c r="G54" s="170" t="s">
        <v>857</v>
      </c>
      <c r="H54" s="170" t="s">
        <v>857</v>
      </c>
      <c r="I54" s="170" t="s">
        <v>857</v>
      </c>
      <c r="J54" s="170" t="s">
        <v>857</v>
      </c>
      <c r="K54" s="170" t="s">
        <v>857</v>
      </c>
      <c r="L54" s="170" t="s">
        <v>857</v>
      </c>
      <c r="M54" s="170" t="s">
        <v>857</v>
      </c>
      <c r="N54" s="170">
        <v>757</v>
      </c>
      <c r="O54" s="191"/>
      <c r="P54" s="207"/>
    </row>
    <row r="55" spans="1:16" ht="18" customHeight="1">
      <c r="A55" s="80" t="s">
        <v>832</v>
      </c>
      <c r="B55" s="289"/>
      <c r="C55" s="170" t="s">
        <v>857</v>
      </c>
      <c r="D55" s="170" t="s">
        <v>857</v>
      </c>
      <c r="E55" s="170" t="s">
        <v>857</v>
      </c>
      <c r="F55" s="170" t="s">
        <v>857</v>
      </c>
      <c r="G55" s="170" t="s">
        <v>857</v>
      </c>
      <c r="H55" s="170" t="s">
        <v>857</v>
      </c>
      <c r="I55" s="170" t="s">
        <v>857</v>
      </c>
      <c r="J55" s="170" t="s">
        <v>857</v>
      </c>
      <c r="K55" s="170" t="s">
        <v>857</v>
      </c>
      <c r="L55" s="170" t="s">
        <v>857</v>
      </c>
      <c r="M55" s="170" t="s">
        <v>857</v>
      </c>
      <c r="N55" s="170" t="s">
        <v>857</v>
      </c>
      <c r="O55" s="191"/>
      <c r="P55" s="207"/>
    </row>
    <row r="56" spans="1:16" ht="18" customHeight="1">
      <c r="A56" s="80" t="s">
        <v>697</v>
      </c>
      <c r="B56" s="289" t="s">
        <v>696</v>
      </c>
      <c r="C56" s="170" t="s">
        <v>857</v>
      </c>
      <c r="D56" s="170" t="s">
        <v>857</v>
      </c>
      <c r="E56" s="170" t="s">
        <v>857</v>
      </c>
      <c r="F56" s="170" t="s">
        <v>857</v>
      </c>
      <c r="G56" s="170" t="s">
        <v>857</v>
      </c>
      <c r="H56" s="170" t="s">
        <v>857</v>
      </c>
      <c r="I56" s="170" t="s">
        <v>857</v>
      </c>
      <c r="J56" s="170" t="s">
        <v>857</v>
      </c>
      <c r="K56" s="170" t="s">
        <v>857</v>
      </c>
      <c r="L56" s="170" t="s">
        <v>857</v>
      </c>
      <c r="M56" s="170" t="s">
        <v>857</v>
      </c>
      <c r="N56" s="170" t="s">
        <v>857</v>
      </c>
      <c r="O56" s="191"/>
      <c r="P56" s="207"/>
    </row>
    <row r="57" spans="1:16" ht="18" customHeight="1">
      <c r="A57" s="80" t="s">
        <v>554</v>
      </c>
      <c r="B57" s="289"/>
      <c r="C57" s="170" t="s">
        <v>857</v>
      </c>
      <c r="D57" s="170" t="s">
        <v>857</v>
      </c>
      <c r="E57" s="170" t="s">
        <v>857</v>
      </c>
      <c r="F57" s="170" t="s">
        <v>857</v>
      </c>
      <c r="G57" s="170" t="s">
        <v>857</v>
      </c>
      <c r="H57" s="170" t="s">
        <v>857</v>
      </c>
      <c r="I57" s="170" t="s">
        <v>857</v>
      </c>
      <c r="J57" s="170" t="s">
        <v>857</v>
      </c>
      <c r="K57" s="170" t="s">
        <v>857</v>
      </c>
      <c r="L57" s="170" t="s">
        <v>857</v>
      </c>
      <c r="M57" s="170" t="s">
        <v>857</v>
      </c>
      <c r="N57" s="170" t="s">
        <v>857</v>
      </c>
      <c r="O57" s="191"/>
      <c r="P57" s="207"/>
    </row>
    <row r="58" spans="1:16" ht="18" customHeight="1">
      <c r="A58" s="80" t="s">
        <v>129</v>
      </c>
      <c r="B58" s="289" t="s">
        <v>171</v>
      </c>
      <c r="C58" s="170" t="s">
        <v>857</v>
      </c>
      <c r="D58" s="170" t="s">
        <v>857</v>
      </c>
      <c r="E58" s="170" t="s">
        <v>857</v>
      </c>
      <c r="F58" s="170" t="s">
        <v>857</v>
      </c>
      <c r="G58" s="170" t="s">
        <v>857</v>
      </c>
      <c r="H58" s="170" t="s">
        <v>857</v>
      </c>
      <c r="I58" s="170" t="s">
        <v>857</v>
      </c>
      <c r="J58" s="170" t="s">
        <v>857</v>
      </c>
      <c r="K58" s="170" t="s">
        <v>857</v>
      </c>
      <c r="L58" s="170" t="s">
        <v>857</v>
      </c>
      <c r="M58" s="170" t="s">
        <v>857</v>
      </c>
      <c r="N58" s="170" t="s">
        <v>857</v>
      </c>
      <c r="O58" s="191"/>
      <c r="P58" s="207"/>
    </row>
    <row r="59" spans="1:16" ht="30" customHeight="1">
      <c r="A59" s="80" t="s">
        <v>662</v>
      </c>
      <c r="B59" s="289" t="s">
        <v>663</v>
      </c>
      <c r="C59" s="170">
        <v>585329</v>
      </c>
      <c r="D59" s="170">
        <v>2913048</v>
      </c>
      <c r="E59" s="170" t="s">
        <v>857</v>
      </c>
      <c r="F59" s="170">
        <v>58511</v>
      </c>
      <c r="G59" s="170">
        <v>18495</v>
      </c>
      <c r="H59" s="170">
        <v>1778</v>
      </c>
      <c r="I59" s="170" t="s">
        <v>857</v>
      </c>
      <c r="J59" s="170">
        <v>683</v>
      </c>
      <c r="K59" s="170" t="s">
        <v>857</v>
      </c>
      <c r="L59" s="170">
        <v>33921</v>
      </c>
      <c r="M59" s="170">
        <v>603824</v>
      </c>
      <c r="N59" s="170">
        <v>2948747</v>
      </c>
      <c r="O59" s="191"/>
      <c r="P59" s="207"/>
    </row>
    <row r="60" spans="1:16" ht="18" customHeight="1">
      <c r="A60" s="80" t="s">
        <v>842</v>
      </c>
      <c r="B60" s="289"/>
      <c r="C60" s="170" t="s">
        <v>857</v>
      </c>
      <c r="D60" s="170" t="s">
        <v>857</v>
      </c>
      <c r="E60" s="170" t="s">
        <v>857</v>
      </c>
      <c r="F60" s="170" t="s">
        <v>857</v>
      </c>
      <c r="G60" s="170">
        <v>145054</v>
      </c>
      <c r="H60" s="170" t="s">
        <v>857</v>
      </c>
      <c r="I60" s="170" t="s">
        <v>857</v>
      </c>
      <c r="J60" s="170" t="s">
        <v>857</v>
      </c>
      <c r="K60" s="170" t="s">
        <v>857</v>
      </c>
      <c r="L60" s="170" t="s">
        <v>857</v>
      </c>
      <c r="M60" s="170">
        <v>145054</v>
      </c>
      <c r="N60" s="170" t="s">
        <v>857</v>
      </c>
      <c r="O60" s="191"/>
      <c r="P60" s="207"/>
    </row>
    <row r="61" spans="1:16" ht="18" customHeight="1">
      <c r="A61" s="80" t="s">
        <v>130</v>
      </c>
      <c r="B61" s="289"/>
      <c r="C61" s="170" t="s">
        <v>857</v>
      </c>
      <c r="D61" s="170" t="s">
        <v>857</v>
      </c>
      <c r="E61" s="170" t="s">
        <v>857</v>
      </c>
      <c r="F61" s="170" t="s">
        <v>857</v>
      </c>
      <c r="G61" s="170" t="s">
        <v>857</v>
      </c>
      <c r="H61" s="170" t="s">
        <v>857</v>
      </c>
      <c r="I61" s="170" t="s">
        <v>857</v>
      </c>
      <c r="J61" s="170" t="s">
        <v>857</v>
      </c>
      <c r="K61" s="170" t="s">
        <v>857</v>
      </c>
      <c r="L61" s="170" t="s">
        <v>857</v>
      </c>
      <c r="M61" s="170" t="s">
        <v>857</v>
      </c>
      <c r="N61" s="170" t="s">
        <v>857</v>
      </c>
      <c r="O61" s="191"/>
      <c r="P61" s="207"/>
    </row>
    <row r="62" spans="1:16" ht="18" customHeight="1">
      <c r="A62" s="80" t="s">
        <v>814</v>
      </c>
      <c r="B62" s="289"/>
      <c r="C62" s="170" t="s">
        <v>857</v>
      </c>
      <c r="D62" s="170" t="s">
        <v>857</v>
      </c>
      <c r="E62" s="170" t="s">
        <v>857</v>
      </c>
      <c r="F62" s="170" t="s">
        <v>857</v>
      </c>
      <c r="G62" s="170" t="s">
        <v>857</v>
      </c>
      <c r="H62" s="170" t="s">
        <v>857</v>
      </c>
      <c r="I62" s="170" t="s">
        <v>857</v>
      </c>
      <c r="J62" s="170" t="s">
        <v>857</v>
      </c>
      <c r="K62" s="170" t="s">
        <v>857</v>
      </c>
      <c r="L62" s="170" t="s">
        <v>857</v>
      </c>
      <c r="M62" s="170" t="s">
        <v>857</v>
      </c>
      <c r="N62" s="170" t="s">
        <v>857</v>
      </c>
      <c r="O62" s="191"/>
      <c r="P62" s="207"/>
    </row>
    <row r="63" spans="1:16" ht="18" customHeight="1">
      <c r="A63" s="296" t="s">
        <v>713</v>
      </c>
      <c r="B63" s="297"/>
      <c r="C63" s="171" t="s">
        <v>857</v>
      </c>
      <c r="D63" s="171" t="s">
        <v>857</v>
      </c>
      <c r="E63" s="171" t="s">
        <v>857</v>
      </c>
      <c r="F63" s="171" t="s">
        <v>857</v>
      </c>
      <c r="G63" s="171" t="s">
        <v>857</v>
      </c>
      <c r="H63" s="171" t="s">
        <v>857</v>
      </c>
      <c r="I63" s="171" t="s">
        <v>857</v>
      </c>
      <c r="J63" s="171" t="s">
        <v>857</v>
      </c>
      <c r="K63" s="171" t="s">
        <v>857</v>
      </c>
      <c r="L63" s="171" t="s">
        <v>857</v>
      </c>
      <c r="M63" s="171" t="s">
        <v>857</v>
      </c>
      <c r="N63" s="171" t="s">
        <v>857</v>
      </c>
      <c r="O63" s="191"/>
      <c r="P63" s="207"/>
    </row>
    <row r="64" spans="1:16" ht="30" customHeight="1">
      <c r="A64" s="80" t="s">
        <v>131</v>
      </c>
      <c r="B64" s="289" t="s">
        <v>173</v>
      </c>
      <c r="C64" s="170" t="s">
        <v>857</v>
      </c>
      <c r="D64" s="170" t="s">
        <v>857</v>
      </c>
      <c r="E64" s="170" t="s">
        <v>857</v>
      </c>
      <c r="F64" s="170" t="s">
        <v>857</v>
      </c>
      <c r="G64" s="170" t="s">
        <v>857</v>
      </c>
      <c r="H64" s="170" t="s">
        <v>857</v>
      </c>
      <c r="I64" s="170" t="s">
        <v>857</v>
      </c>
      <c r="J64" s="170" t="s">
        <v>857</v>
      </c>
      <c r="K64" s="170" t="s">
        <v>857</v>
      </c>
      <c r="L64" s="170" t="s">
        <v>857</v>
      </c>
      <c r="M64" s="170" t="s">
        <v>857</v>
      </c>
      <c r="N64" s="170" t="s">
        <v>857</v>
      </c>
      <c r="O64" s="191"/>
      <c r="P64" s="207"/>
    </row>
    <row r="65" spans="1:16" ht="18" customHeight="1">
      <c r="A65" s="80" t="s">
        <v>594</v>
      </c>
      <c r="B65" s="289" t="s">
        <v>591</v>
      </c>
      <c r="C65" s="170" t="s">
        <v>857</v>
      </c>
      <c r="D65" s="170" t="s">
        <v>857</v>
      </c>
      <c r="E65" s="170" t="s">
        <v>857</v>
      </c>
      <c r="F65" s="170" t="s">
        <v>857</v>
      </c>
      <c r="G65" s="170" t="s">
        <v>857</v>
      </c>
      <c r="H65" s="170" t="s">
        <v>857</v>
      </c>
      <c r="I65" s="170" t="s">
        <v>857</v>
      </c>
      <c r="J65" s="170" t="s">
        <v>857</v>
      </c>
      <c r="K65" s="170" t="s">
        <v>857</v>
      </c>
      <c r="L65" s="170" t="s">
        <v>857</v>
      </c>
      <c r="M65" s="170" t="s">
        <v>857</v>
      </c>
      <c r="N65" s="170" t="s">
        <v>857</v>
      </c>
      <c r="O65" s="191"/>
      <c r="P65" s="207"/>
    </row>
    <row r="66" spans="1:16" ht="18" customHeight="1">
      <c r="A66" s="192" t="s">
        <v>708</v>
      </c>
      <c r="B66" s="290"/>
      <c r="C66" s="170" t="s">
        <v>857</v>
      </c>
      <c r="D66" s="170" t="s">
        <v>857</v>
      </c>
      <c r="E66" s="170" t="s">
        <v>857</v>
      </c>
      <c r="F66" s="170" t="s">
        <v>857</v>
      </c>
      <c r="G66" s="170" t="s">
        <v>857</v>
      </c>
      <c r="H66" s="170" t="s">
        <v>857</v>
      </c>
      <c r="I66" s="170" t="s">
        <v>857</v>
      </c>
      <c r="J66" s="170" t="s">
        <v>857</v>
      </c>
      <c r="K66" s="170" t="s">
        <v>857</v>
      </c>
      <c r="L66" s="170" t="s">
        <v>857</v>
      </c>
      <c r="M66" s="170" t="s">
        <v>857</v>
      </c>
      <c r="N66" s="170" t="s">
        <v>857</v>
      </c>
      <c r="O66" s="191"/>
      <c r="P66" s="207"/>
    </row>
    <row r="67" spans="1:16" ht="18" customHeight="1">
      <c r="A67" s="192" t="s">
        <v>132</v>
      </c>
      <c r="B67" s="290" t="s">
        <v>175</v>
      </c>
      <c r="C67" s="170" t="s">
        <v>857</v>
      </c>
      <c r="D67" s="170" t="s">
        <v>857</v>
      </c>
      <c r="E67" s="170" t="s">
        <v>857</v>
      </c>
      <c r="F67" s="170" t="s">
        <v>857</v>
      </c>
      <c r="G67" s="170" t="s">
        <v>857</v>
      </c>
      <c r="H67" s="170" t="s">
        <v>857</v>
      </c>
      <c r="I67" s="170" t="s">
        <v>857</v>
      </c>
      <c r="J67" s="170" t="s">
        <v>857</v>
      </c>
      <c r="K67" s="170" t="s">
        <v>857</v>
      </c>
      <c r="L67" s="170" t="s">
        <v>857</v>
      </c>
      <c r="M67" s="170" t="s">
        <v>857</v>
      </c>
      <c r="N67" s="170" t="s">
        <v>857</v>
      </c>
      <c r="O67" s="191"/>
      <c r="P67" s="207"/>
    </row>
    <row r="68" spans="1:16" ht="18" customHeight="1">
      <c r="A68" s="192" t="s">
        <v>718</v>
      </c>
      <c r="B68" s="290"/>
      <c r="C68" s="170" t="s">
        <v>857</v>
      </c>
      <c r="D68" s="170" t="s">
        <v>857</v>
      </c>
      <c r="E68" s="170" t="s">
        <v>857</v>
      </c>
      <c r="F68" s="170" t="s">
        <v>857</v>
      </c>
      <c r="G68" s="170">
        <v>153646</v>
      </c>
      <c r="H68" s="170" t="s">
        <v>857</v>
      </c>
      <c r="I68" s="170" t="s">
        <v>857</v>
      </c>
      <c r="J68" s="170" t="s">
        <v>857</v>
      </c>
      <c r="K68" s="170" t="s">
        <v>857</v>
      </c>
      <c r="L68" s="170" t="s">
        <v>857</v>
      </c>
      <c r="M68" s="170">
        <v>153646</v>
      </c>
      <c r="N68" s="170" t="s">
        <v>857</v>
      </c>
      <c r="O68" s="191"/>
      <c r="P68" s="207"/>
    </row>
    <row r="69" spans="1:16" ht="30" customHeight="1">
      <c r="A69" s="80" t="s">
        <v>555</v>
      </c>
      <c r="B69" s="289" t="s">
        <v>580</v>
      </c>
      <c r="C69" s="170" t="s">
        <v>857</v>
      </c>
      <c r="D69" s="170">
        <v>10</v>
      </c>
      <c r="E69" s="170" t="s">
        <v>857</v>
      </c>
      <c r="F69" s="170" t="s">
        <v>857</v>
      </c>
      <c r="G69" s="170">
        <v>52534</v>
      </c>
      <c r="H69" s="170">
        <v>467</v>
      </c>
      <c r="I69" s="170" t="s">
        <v>857</v>
      </c>
      <c r="J69" s="170" t="s">
        <v>857</v>
      </c>
      <c r="K69" s="170" t="s">
        <v>857</v>
      </c>
      <c r="L69" s="170" t="s">
        <v>857</v>
      </c>
      <c r="M69" s="170">
        <v>52534</v>
      </c>
      <c r="N69" s="170">
        <v>477</v>
      </c>
      <c r="O69" s="191"/>
      <c r="P69" s="207"/>
    </row>
    <row r="70" spans="1:14" ht="18" customHeight="1">
      <c r="A70" s="80" t="s">
        <v>556</v>
      </c>
      <c r="B70" s="289" t="s">
        <v>468</v>
      </c>
      <c r="C70" s="170">
        <v>3223174</v>
      </c>
      <c r="D70" s="170">
        <v>618411</v>
      </c>
      <c r="E70" s="170" t="s">
        <v>857</v>
      </c>
      <c r="F70" s="170">
        <v>4384</v>
      </c>
      <c r="G70" s="170">
        <v>131080</v>
      </c>
      <c r="H70" s="170">
        <v>12337</v>
      </c>
      <c r="I70" s="170" t="s">
        <v>857</v>
      </c>
      <c r="J70" s="170" t="s">
        <v>857</v>
      </c>
      <c r="K70" s="170" t="s">
        <v>857</v>
      </c>
      <c r="L70" s="170" t="s">
        <v>857</v>
      </c>
      <c r="M70" s="170">
        <v>3354254</v>
      </c>
      <c r="N70" s="170">
        <v>630748</v>
      </c>
    </row>
    <row r="71" spans="1:14" ht="18" customHeight="1">
      <c r="A71" s="80" t="s">
        <v>830</v>
      </c>
      <c r="B71" s="289" t="s">
        <v>831</v>
      </c>
      <c r="C71" s="170" t="s">
        <v>857</v>
      </c>
      <c r="D71" s="170" t="s">
        <v>857</v>
      </c>
      <c r="E71" s="170" t="s">
        <v>857</v>
      </c>
      <c r="F71" s="170" t="s">
        <v>857</v>
      </c>
      <c r="G71" s="170" t="s">
        <v>857</v>
      </c>
      <c r="H71" s="170" t="s">
        <v>857</v>
      </c>
      <c r="I71" s="170" t="s">
        <v>857</v>
      </c>
      <c r="J71" s="170" t="s">
        <v>857</v>
      </c>
      <c r="K71" s="170" t="s">
        <v>857</v>
      </c>
      <c r="L71" s="170" t="s">
        <v>857</v>
      </c>
      <c r="M71" s="170" t="s">
        <v>857</v>
      </c>
      <c r="N71" s="170" t="s">
        <v>857</v>
      </c>
    </row>
    <row r="72" spans="1:14" ht="18" customHeight="1">
      <c r="A72" s="80" t="s">
        <v>806</v>
      </c>
      <c r="B72" s="289" t="s">
        <v>807</v>
      </c>
      <c r="C72" s="170" t="s">
        <v>857</v>
      </c>
      <c r="D72" s="170">
        <v>639490</v>
      </c>
      <c r="E72" s="170" t="s">
        <v>857</v>
      </c>
      <c r="F72" s="170">
        <v>107</v>
      </c>
      <c r="G72" s="170">
        <v>337</v>
      </c>
      <c r="H72" s="170" t="s">
        <v>857</v>
      </c>
      <c r="I72" s="170" t="s">
        <v>857</v>
      </c>
      <c r="J72" s="170" t="s">
        <v>857</v>
      </c>
      <c r="K72" s="170" t="s">
        <v>857</v>
      </c>
      <c r="L72" s="170" t="s">
        <v>857</v>
      </c>
      <c r="M72" s="170">
        <v>337</v>
      </c>
      <c r="N72" s="170">
        <v>639490</v>
      </c>
    </row>
    <row r="73" spans="1:16" ht="18" customHeight="1">
      <c r="A73" s="80" t="s">
        <v>557</v>
      </c>
      <c r="B73" s="289" t="s">
        <v>563</v>
      </c>
      <c r="C73" s="170" t="s">
        <v>857</v>
      </c>
      <c r="D73" s="170" t="s">
        <v>857</v>
      </c>
      <c r="E73" s="170" t="s">
        <v>857</v>
      </c>
      <c r="F73" s="170" t="s">
        <v>857</v>
      </c>
      <c r="G73" s="170" t="s">
        <v>857</v>
      </c>
      <c r="H73" s="170" t="s">
        <v>857</v>
      </c>
      <c r="I73" s="170" t="s">
        <v>857</v>
      </c>
      <c r="J73" s="170" t="s">
        <v>857</v>
      </c>
      <c r="K73" s="170" t="s">
        <v>857</v>
      </c>
      <c r="L73" s="170" t="s">
        <v>857</v>
      </c>
      <c r="M73" s="170" t="s">
        <v>857</v>
      </c>
      <c r="N73" s="170" t="s">
        <v>857</v>
      </c>
      <c r="O73" s="191"/>
      <c r="P73" s="207"/>
    </row>
    <row r="74" spans="1:14" ht="30" customHeight="1">
      <c r="A74" s="80" t="s">
        <v>558</v>
      </c>
      <c r="B74" s="289" t="s">
        <v>581</v>
      </c>
      <c r="C74" s="170">
        <v>75005</v>
      </c>
      <c r="D74" s="170">
        <v>2478</v>
      </c>
      <c r="E74" s="170" t="s">
        <v>857</v>
      </c>
      <c r="F74" s="170" t="s">
        <v>857</v>
      </c>
      <c r="G74" s="170" t="s">
        <v>857</v>
      </c>
      <c r="H74" s="170" t="s">
        <v>857</v>
      </c>
      <c r="I74" s="170" t="s">
        <v>857</v>
      </c>
      <c r="J74" s="170" t="s">
        <v>857</v>
      </c>
      <c r="K74" s="170" t="s">
        <v>857</v>
      </c>
      <c r="L74" s="170" t="s">
        <v>857</v>
      </c>
      <c r="M74" s="170">
        <v>75005</v>
      </c>
      <c r="N74" s="170">
        <v>2478</v>
      </c>
    </row>
    <row r="75" spans="1:14" ht="18" customHeight="1">
      <c r="A75" s="80" t="s">
        <v>823</v>
      </c>
      <c r="B75" s="289"/>
      <c r="C75" s="170" t="s">
        <v>857</v>
      </c>
      <c r="D75" s="170" t="s">
        <v>857</v>
      </c>
      <c r="E75" s="170" t="s">
        <v>857</v>
      </c>
      <c r="F75" s="170" t="s">
        <v>857</v>
      </c>
      <c r="G75" s="170" t="s">
        <v>857</v>
      </c>
      <c r="H75" s="170" t="s">
        <v>857</v>
      </c>
      <c r="I75" s="170" t="s">
        <v>857</v>
      </c>
      <c r="J75" s="170" t="s">
        <v>857</v>
      </c>
      <c r="K75" s="170" t="s">
        <v>857</v>
      </c>
      <c r="L75" s="170" t="s">
        <v>857</v>
      </c>
      <c r="M75" s="170" t="s">
        <v>857</v>
      </c>
      <c r="N75" s="170" t="s">
        <v>857</v>
      </c>
    </row>
    <row r="76" spans="1:14" ht="18" customHeight="1">
      <c r="A76" s="80" t="s">
        <v>825</v>
      </c>
      <c r="B76" s="289" t="s">
        <v>826</v>
      </c>
      <c r="C76" s="170" t="s">
        <v>857</v>
      </c>
      <c r="D76" s="170">
        <v>10730</v>
      </c>
      <c r="E76" s="170" t="s">
        <v>857</v>
      </c>
      <c r="F76" s="170" t="s">
        <v>857</v>
      </c>
      <c r="G76" s="170" t="s">
        <v>857</v>
      </c>
      <c r="H76" s="170" t="s">
        <v>857</v>
      </c>
      <c r="I76" s="170" t="s">
        <v>857</v>
      </c>
      <c r="J76" s="170" t="s">
        <v>857</v>
      </c>
      <c r="K76" s="170" t="s">
        <v>857</v>
      </c>
      <c r="L76" s="170" t="s">
        <v>857</v>
      </c>
      <c r="M76" s="170" t="s">
        <v>857</v>
      </c>
      <c r="N76" s="170">
        <v>10730</v>
      </c>
    </row>
    <row r="77" spans="1:14" ht="18" customHeight="1">
      <c r="A77" s="80" t="s">
        <v>822</v>
      </c>
      <c r="B77" s="289" t="s">
        <v>821</v>
      </c>
      <c r="C77" s="170">
        <v>162123</v>
      </c>
      <c r="D77" s="170">
        <v>375205</v>
      </c>
      <c r="E77" s="170" t="s">
        <v>857</v>
      </c>
      <c r="F77" s="170">
        <v>474</v>
      </c>
      <c r="G77" s="170">
        <v>1993</v>
      </c>
      <c r="H77" s="170">
        <v>1725</v>
      </c>
      <c r="I77" s="170" t="s">
        <v>857</v>
      </c>
      <c r="J77" s="170" t="s">
        <v>857</v>
      </c>
      <c r="K77" s="170" t="s">
        <v>857</v>
      </c>
      <c r="L77" s="170">
        <v>1413</v>
      </c>
      <c r="M77" s="170">
        <v>164116</v>
      </c>
      <c r="N77" s="170">
        <v>378343</v>
      </c>
    </row>
    <row r="78" spans="1:14" ht="18" customHeight="1">
      <c r="A78" s="80" t="s">
        <v>848</v>
      </c>
      <c r="B78" s="289" t="s">
        <v>849</v>
      </c>
      <c r="C78" s="170" t="s">
        <v>857</v>
      </c>
      <c r="D78" s="170">
        <v>917</v>
      </c>
      <c r="E78" s="170" t="s">
        <v>857</v>
      </c>
      <c r="F78" s="170" t="s">
        <v>857</v>
      </c>
      <c r="G78" s="170" t="s">
        <v>857</v>
      </c>
      <c r="H78" s="170" t="s">
        <v>857</v>
      </c>
      <c r="I78" s="170" t="s">
        <v>857</v>
      </c>
      <c r="J78" s="170" t="s">
        <v>857</v>
      </c>
      <c r="K78" s="170" t="s">
        <v>857</v>
      </c>
      <c r="L78" s="170" t="s">
        <v>857</v>
      </c>
      <c r="M78" s="170" t="s">
        <v>857</v>
      </c>
      <c r="N78" s="170">
        <v>917</v>
      </c>
    </row>
    <row r="79" spans="1:14" ht="18" customHeight="1">
      <c r="A79" s="80" t="s">
        <v>559</v>
      </c>
      <c r="B79" s="289"/>
      <c r="C79" s="170" t="s">
        <v>857</v>
      </c>
      <c r="D79" s="170" t="s">
        <v>857</v>
      </c>
      <c r="E79" s="170" t="s">
        <v>857</v>
      </c>
      <c r="F79" s="170" t="s">
        <v>857</v>
      </c>
      <c r="G79" s="170" t="s">
        <v>857</v>
      </c>
      <c r="H79" s="170" t="s">
        <v>857</v>
      </c>
      <c r="I79" s="170" t="s">
        <v>857</v>
      </c>
      <c r="J79" s="170" t="s">
        <v>857</v>
      </c>
      <c r="K79" s="170" t="s">
        <v>857</v>
      </c>
      <c r="L79" s="170" t="s">
        <v>857</v>
      </c>
      <c r="M79" s="170" t="s">
        <v>857</v>
      </c>
      <c r="N79" s="170" t="s">
        <v>857</v>
      </c>
    </row>
    <row r="80" spans="1:16" ht="30" customHeight="1">
      <c r="A80" s="80" t="s">
        <v>560</v>
      </c>
      <c r="B80" s="289"/>
      <c r="C80" s="170" t="s">
        <v>857</v>
      </c>
      <c r="D80" s="170">
        <v>1721</v>
      </c>
      <c r="E80" s="170" t="s">
        <v>857</v>
      </c>
      <c r="F80" s="170" t="s">
        <v>857</v>
      </c>
      <c r="G80" s="170" t="s">
        <v>857</v>
      </c>
      <c r="H80" s="170">
        <v>10861</v>
      </c>
      <c r="I80" s="170" t="s">
        <v>857</v>
      </c>
      <c r="J80" s="170" t="s">
        <v>857</v>
      </c>
      <c r="K80" s="170" t="s">
        <v>857</v>
      </c>
      <c r="L80" s="170" t="s">
        <v>857</v>
      </c>
      <c r="M80" s="170" t="s">
        <v>857</v>
      </c>
      <c r="N80" s="170">
        <v>12582</v>
      </c>
      <c r="O80" s="191"/>
      <c r="P80" s="207"/>
    </row>
    <row r="81" spans="1:14" ht="18" customHeight="1">
      <c r="A81" s="80" t="s">
        <v>177</v>
      </c>
      <c r="B81" s="289"/>
      <c r="C81" s="170" t="s">
        <v>857</v>
      </c>
      <c r="D81" s="170" t="s">
        <v>857</v>
      </c>
      <c r="E81" s="170" t="s">
        <v>857</v>
      </c>
      <c r="F81" s="170" t="s">
        <v>857</v>
      </c>
      <c r="G81" s="170" t="s">
        <v>857</v>
      </c>
      <c r="H81" s="170" t="s">
        <v>857</v>
      </c>
      <c r="I81" s="170" t="s">
        <v>857</v>
      </c>
      <c r="J81" s="170" t="s">
        <v>857</v>
      </c>
      <c r="K81" s="170" t="s">
        <v>857</v>
      </c>
      <c r="L81" s="170" t="s">
        <v>857</v>
      </c>
      <c r="M81" s="170" t="s">
        <v>857</v>
      </c>
      <c r="N81" s="170" t="s">
        <v>857</v>
      </c>
    </row>
    <row r="82" spans="1:14" ht="18" customHeight="1">
      <c r="A82" s="80" t="s">
        <v>838</v>
      </c>
      <c r="B82" s="306" t="s">
        <v>856</v>
      </c>
      <c r="C82" s="170" t="s">
        <v>857</v>
      </c>
      <c r="D82" s="170" t="s">
        <v>857</v>
      </c>
      <c r="E82" s="170" t="s">
        <v>857</v>
      </c>
      <c r="F82" s="170" t="s">
        <v>857</v>
      </c>
      <c r="G82" s="170" t="s">
        <v>857</v>
      </c>
      <c r="H82" s="170" t="s">
        <v>857</v>
      </c>
      <c r="I82" s="170" t="s">
        <v>857</v>
      </c>
      <c r="J82" s="170" t="s">
        <v>857</v>
      </c>
      <c r="K82" s="170" t="s">
        <v>857</v>
      </c>
      <c r="L82" s="170" t="s">
        <v>857</v>
      </c>
      <c r="M82" s="170" t="s">
        <v>857</v>
      </c>
      <c r="N82" s="170" t="s">
        <v>857</v>
      </c>
    </row>
    <row r="83" spans="1:14" ht="18" customHeight="1">
      <c r="A83" s="80"/>
      <c r="B83" s="289"/>
      <c r="C83" s="170"/>
      <c r="D83" s="170"/>
      <c r="E83" s="170"/>
      <c r="F83" s="170"/>
      <c r="G83" s="170"/>
      <c r="H83" s="170"/>
      <c r="I83" s="170"/>
      <c r="J83" s="170"/>
      <c r="K83" s="170"/>
      <c r="L83" s="170"/>
      <c r="M83" s="170"/>
      <c r="N83" s="170"/>
    </row>
    <row r="84" spans="1:16" ht="16.5">
      <c r="A84" s="81" t="s">
        <v>48</v>
      </c>
      <c r="B84" s="83" t="s">
        <v>49</v>
      </c>
      <c r="C84" s="277">
        <f>SUM(C14:C82)</f>
        <v>20911234</v>
      </c>
      <c r="D84" s="277">
        <f aca="true" t="shared" si="0" ref="D84:N84">SUM(D14:D82)</f>
        <v>39800911</v>
      </c>
      <c r="E84" s="277">
        <f t="shared" si="0"/>
        <v>0</v>
      </c>
      <c r="F84" s="277">
        <f t="shared" si="0"/>
        <v>303669</v>
      </c>
      <c r="G84" s="277">
        <f t="shared" si="0"/>
        <v>4288134</v>
      </c>
      <c r="H84" s="277">
        <f t="shared" si="0"/>
        <v>281667</v>
      </c>
      <c r="I84" s="277">
        <f t="shared" si="0"/>
        <v>0</v>
      </c>
      <c r="J84" s="277">
        <f t="shared" si="0"/>
        <v>16722</v>
      </c>
      <c r="K84" s="277">
        <f t="shared" si="0"/>
        <v>0</v>
      </c>
      <c r="L84" s="277">
        <f t="shared" si="0"/>
        <v>45728</v>
      </c>
      <c r="M84" s="277">
        <f t="shared" si="0"/>
        <v>25199368</v>
      </c>
      <c r="N84" s="277">
        <f t="shared" si="0"/>
        <v>40128306</v>
      </c>
      <c r="O84" s="229"/>
      <c r="P84" s="229"/>
    </row>
    <row r="85" spans="1:14" ht="15">
      <c r="A85" s="40"/>
      <c r="M85" s="179"/>
      <c r="N85" s="179"/>
    </row>
    <row r="86" spans="1:13" ht="15">
      <c r="A86" s="40"/>
      <c r="B86" s="179"/>
      <c r="C86" s="179"/>
      <c r="G86" s="179"/>
      <c r="M86" s="179"/>
    </row>
    <row r="87" spans="1:16" ht="15">
      <c r="A87" s="40"/>
      <c r="C87" s="179"/>
      <c r="E87" s="179"/>
      <c r="F87" s="179"/>
      <c r="N87" s="179"/>
      <c r="O87" s="179"/>
      <c r="P87" s="13"/>
    </row>
    <row r="88" spans="1:3" ht="15">
      <c r="A88" s="40"/>
      <c r="B88" s="179"/>
      <c r="C88" s="179"/>
    </row>
    <row r="89" ht="15">
      <c r="A89" s="40"/>
    </row>
    <row r="90" ht="15">
      <c r="A90" s="40"/>
    </row>
    <row r="91" ht="15">
      <c r="A91" s="40"/>
    </row>
    <row r="92" ht="15">
      <c r="A92" s="40"/>
    </row>
  </sheetData>
  <sheetProtection/>
  <mergeCells count="14">
    <mergeCell ref="C8:D9"/>
    <mergeCell ref="G8:H9"/>
    <mergeCell ref="E9:F9"/>
    <mergeCell ref="I9:J9"/>
    <mergeCell ref="E8:F8"/>
    <mergeCell ref="I8:J8"/>
    <mergeCell ref="A1:N1"/>
    <mergeCell ref="A2:N2"/>
    <mergeCell ref="A4:B4"/>
    <mergeCell ref="A5:B5"/>
    <mergeCell ref="K7:L7"/>
    <mergeCell ref="M7:N7"/>
    <mergeCell ref="C7:F7"/>
    <mergeCell ref="G7:J7"/>
  </mergeCells>
  <printOptions/>
  <pageMargins left="0.31496062992126" right="0.31496062992126" top="0.31496062992126" bottom="0.236220472440945" header="0.511811023622047" footer="0.511811023622047"/>
  <pageSetup fitToHeight="3" horizontalDpi="600" verticalDpi="600" orientation="landscape" paperSize="9" scale="58" r:id="rId1"/>
  <rowBreaks count="2" manualBreakCount="2">
    <brk id="38" max="13" man="1"/>
    <brk id="63" max="13" man="1"/>
  </rowBreaks>
</worksheet>
</file>

<file path=xl/worksheets/sheet2.xml><?xml version="1.0" encoding="utf-8"?>
<worksheet xmlns="http://schemas.openxmlformats.org/spreadsheetml/2006/main" xmlns:r="http://schemas.openxmlformats.org/officeDocument/2006/relationships">
  <dimension ref="A1:Q30"/>
  <sheetViews>
    <sheetView zoomScale="80" zoomScaleNormal="80"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4" width="9.00390625" style="263" customWidth="1"/>
    <col min="15" max="16384" width="9.00390625" style="13" customWidth="1"/>
  </cols>
  <sheetData>
    <row r="1" spans="12:17" s="43" customFormat="1" ht="6" customHeight="1" thickBot="1">
      <c r="L1" s="73"/>
      <c r="M1" s="266"/>
      <c r="N1" s="266"/>
      <c r="O1" s="92"/>
      <c r="P1" s="92"/>
      <c r="Q1" s="92"/>
    </row>
    <row r="2" spans="1:17" s="8" customFormat="1" ht="31.5" customHeight="1" thickBot="1">
      <c r="A2" s="307" t="s">
        <v>202</v>
      </c>
      <c r="B2" s="307"/>
      <c r="C2" s="307"/>
      <c r="D2" s="307"/>
      <c r="E2" s="307"/>
      <c r="F2" s="307"/>
      <c r="G2" s="307"/>
      <c r="H2" s="307"/>
      <c r="I2" s="307"/>
      <c r="J2" s="307"/>
      <c r="K2" s="307"/>
      <c r="L2" s="104" t="s">
        <v>629</v>
      </c>
      <c r="M2" s="267"/>
      <c r="N2" s="267"/>
      <c r="O2" s="12"/>
      <c r="P2" s="12"/>
      <c r="Q2" s="12"/>
    </row>
    <row r="3" spans="1:17" s="8" customFormat="1" ht="25.5" customHeight="1">
      <c r="A3" s="321" t="str">
        <f>'Form HKLQ1-1'!A3:H3</f>
        <v>二零二零年一月至六月
January to June 2020</v>
      </c>
      <c r="B3" s="321"/>
      <c r="C3" s="321"/>
      <c r="D3" s="321"/>
      <c r="E3" s="321"/>
      <c r="F3" s="321"/>
      <c r="G3" s="321"/>
      <c r="H3" s="321"/>
      <c r="I3" s="321"/>
      <c r="J3" s="321"/>
      <c r="K3" s="321"/>
      <c r="L3" s="93"/>
      <c r="M3" s="267"/>
      <c r="N3" s="267"/>
      <c r="O3" s="12"/>
      <c r="P3" s="12"/>
      <c r="Q3" s="12"/>
    </row>
    <row r="4" spans="1:17" ht="3" customHeight="1">
      <c r="A4" s="2"/>
      <c r="B4" s="2"/>
      <c r="C4" s="2"/>
      <c r="D4" s="3"/>
      <c r="E4" s="3"/>
      <c r="F4" s="3"/>
      <c r="G4" s="3"/>
      <c r="H4" s="3"/>
      <c r="I4" s="3"/>
      <c r="J4" s="3"/>
      <c r="K4" s="1"/>
      <c r="L4" s="1"/>
      <c r="M4" s="268"/>
      <c r="N4" s="268"/>
      <c r="O4" s="196"/>
      <c r="P4" s="196"/>
      <c r="Q4" s="196"/>
    </row>
    <row r="5" spans="1:17" ht="3" customHeight="1">
      <c r="A5" s="1"/>
      <c r="B5" s="1"/>
      <c r="C5" s="5"/>
      <c r="D5" s="5"/>
      <c r="E5" s="5"/>
      <c r="F5" s="5"/>
      <c r="G5" s="5"/>
      <c r="H5" s="5"/>
      <c r="I5" s="5"/>
      <c r="J5" s="5"/>
      <c r="K5" s="1"/>
      <c r="L5" s="1"/>
      <c r="M5" s="268"/>
      <c r="N5" s="268"/>
      <c r="O5" s="196"/>
      <c r="P5" s="196"/>
      <c r="Q5" s="196"/>
    </row>
    <row r="6" spans="1:17" s="41" customFormat="1" ht="3" customHeight="1">
      <c r="A6" s="313"/>
      <c r="B6" s="313"/>
      <c r="C6" s="70"/>
      <c r="D6" s="70"/>
      <c r="E6" s="70"/>
      <c r="F6" s="70"/>
      <c r="G6" s="70"/>
      <c r="H6" s="70"/>
      <c r="I6" s="70"/>
      <c r="J6" s="70"/>
      <c r="K6" s="72"/>
      <c r="L6" s="72"/>
      <c r="M6" s="269"/>
      <c r="N6" s="269"/>
      <c r="O6" s="209"/>
      <c r="P6" s="209"/>
      <c r="Q6" s="209"/>
    </row>
    <row r="7" spans="1:17" s="41" customFormat="1" ht="27.75" customHeight="1">
      <c r="A7" s="313" t="s">
        <v>602</v>
      </c>
      <c r="B7" s="313"/>
      <c r="C7" s="313"/>
      <c r="D7" s="313"/>
      <c r="E7" s="313"/>
      <c r="F7" s="313"/>
      <c r="G7" s="313"/>
      <c r="H7" s="313"/>
      <c r="I7" s="313"/>
      <c r="J7" s="313"/>
      <c r="K7" s="72"/>
      <c r="L7" s="72"/>
      <c r="M7" s="269"/>
      <c r="N7" s="269"/>
      <c r="O7" s="209"/>
      <c r="P7" s="209"/>
      <c r="Q7" s="209"/>
    </row>
    <row r="8" spans="1:17" ht="6" customHeight="1">
      <c r="A8" s="7"/>
      <c r="B8" s="1"/>
      <c r="C8" s="5"/>
      <c r="D8" s="5"/>
      <c r="E8" s="5"/>
      <c r="F8" s="5"/>
      <c r="G8" s="5"/>
      <c r="H8" s="5"/>
      <c r="I8" s="5"/>
      <c r="J8" s="5"/>
      <c r="K8" s="1"/>
      <c r="L8" s="1"/>
      <c r="M8" s="268"/>
      <c r="N8" s="268"/>
      <c r="O8" s="196"/>
      <c r="P8" s="196"/>
      <c r="Q8" s="196"/>
    </row>
    <row r="9" spans="1:17" s="43" customFormat="1" ht="21" customHeight="1">
      <c r="A9" s="42"/>
      <c r="B9" s="42"/>
      <c r="C9" s="308" t="s">
        <v>630</v>
      </c>
      <c r="D9" s="309"/>
      <c r="E9" s="309"/>
      <c r="F9" s="309"/>
      <c r="G9" s="309"/>
      <c r="H9" s="309"/>
      <c r="I9" s="309"/>
      <c r="J9" s="309"/>
      <c r="K9" s="309"/>
      <c r="L9" s="310"/>
      <c r="M9" s="266"/>
      <c r="N9" s="266"/>
      <c r="O9" s="92"/>
      <c r="P9" s="92"/>
      <c r="Q9" s="92"/>
    </row>
    <row r="10" spans="1:17" s="43" customFormat="1" ht="21" customHeight="1">
      <c r="A10" s="44"/>
      <c r="B10" s="45"/>
      <c r="C10" s="314" t="s">
        <v>89</v>
      </c>
      <c r="D10" s="315"/>
      <c r="E10" s="316" t="s">
        <v>90</v>
      </c>
      <c r="F10" s="317"/>
      <c r="G10" s="314" t="s">
        <v>91</v>
      </c>
      <c r="H10" s="315"/>
      <c r="I10" s="314" t="s">
        <v>92</v>
      </c>
      <c r="J10" s="315"/>
      <c r="K10" s="311" t="s">
        <v>631</v>
      </c>
      <c r="L10" s="315"/>
      <c r="M10" s="266"/>
      <c r="N10" s="266"/>
      <c r="O10" s="92"/>
      <c r="P10" s="92"/>
      <c r="Q10" s="92"/>
    </row>
    <row r="11" spans="1:17" s="43" customFormat="1" ht="54" customHeight="1">
      <c r="A11" s="47" t="s">
        <v>603</v>
      </c>
      <c r="B11" s="48" t="s">
        <v>604</v>
      </c>
      <c r="C11" s="48" t="s">
        <v>605</v>
      </c>
      <c r="D11" s="48" t="s">
        <v>606</v>
      </c>
      <c r="E11" s="48" t="s">
        <v>605</v>
      </c>
      <c r="F11" s="48" t="s">
        <v>606</v>
      </c>
      <c r="G11" s="48" t="s">
        <v>605</v>
      </c>
      <c r="H11" s="48" t="s">
        <v>606</v>
      </c>
      <c r="I11" s="48" t="s">
        <v>605</v>
      </c>
      <c r="J11" s="48" t="s">
        <v>606</v>
      </c>
      <c r="K11" s="48" t="s">
        <v>605</v>
      </c>
      <c r="L11" s="48" t="s">
        <v>606</v>
      </c>
      <c r="M11" s="266"/>
      <c r="N11" s="266"/>
      <c r="O11" s="92"/>
      <c r="P11" s="92"/>
      <c r="Q11" s="92"/>
    </row>
    <row r="12" spans="1:17" s="43" customFormat="1" ht="21" customHeight="1">
      <c r="A12" s="51" t="s">
        <v>607</v>
      </c>
      <c r="B12" s="52" t="s">
        <v>608</v>
      </c>
      <c r="C12" s="55" t="s">
        <v>609</v>
      </c>
      <c r="D12" s="55" t="s">
        <v>609</v>
      </c>
      <c r="E12" s="55" t="s">
        <v>609</v>
      </c>
      <c r="F12" s="55" t="s">
        <v>609</v>
      </c>
      <c r="G12" s="55" t="s">
        <v>609</v>
      </c>
      <c r="H12" s="55" t="s">
        <v>609</v>
      </c>
      <c r="I12" s="55" t="s">
        <v>609</v>
      </c>
      <c r="J12" s="55" t="s">
        <v>609</v>
      </c>
      <c r="K12" s="55" t="s">
        <v>609</v>
      </c>
      <c r="L12" s="55" t="s">
        <v>609</v>
      </c>
      <c r="M12" s="318" t="s">
        <v>808</v>
      </c>
      <c r="N12" s="319"/>
      <c r="O12" s="320" t="s">
        <v>809</v>
      </c>
      <c r="P12" s="320"/>
      <c r="Q12" s="92"/>
    </row>
    <row r="13" spans="1:17" s="43" customFormat="1" ht="21" customHeight="1">
      <c r="A13" s="56"/>
      <c r="B13" s="57" t="s">
        <v>610</v>
      </c>
      <c r="C13" s="173">
        <v>508424</v>
      </c>
      <c r="D13" s="173">
        <v>12310623</v>
      </c>
      <c r="E13" s="173">
        <v>29226</v>
      </c>
      <c r="F13" s="173">
        <v>2516429</v>
      </c>
      <c r="G13" s="173">
        <v>19204657</v>
      </c>
      <c r="H13" s="173">
        <v>19010851</v>
      </c>
      <c r="I13" s="173">
        <v>0</v>
      </c>
      <c r="J13" s="173">
        <v>3656</v>
      </c>
      <c r="K13" s="173">
        <v>19742307</v>
      </c>
      <c r="L13" s="225">
        <v>33841559</v>
      </c>
      <c r="M13" s="264">
        <f>C13+E13+G13+I13-K13</f>
        <v>0</v>
      </c>
      <c r="N13" s="264">
        <f>D13+F13+H13+J13-L13</f>
        <v>0</v>
      </c>
      <c r="O13" s="208">
        <f>K13-'Form HKLQ1-1'!H13</f>
        <v>0</v>
      </c>
      <c r="P13" s="208">
        <f>L13-'Form HKLQ1-1'!I13</f>
        <v>0</v>
      </c>
      <c r="Q13" s="208"/>
    </row>
    <row r="14" spans="1:17" s="43" customFormat="1" ht="43.5" customHeight="1">
      <c r="A14" s="56"/>
      <c r="B14" s="59" t="s">
        <v>611</v>
      </c>
      <c r="C14" s="173">
        <v>0</v>
      </c>
      <c r="D14" s="173">
        <v>64081</v>
      </c>
      <c r="E14" s="173">
        <v>0</v>
      </c>
      <c r="F14" s="173">
        <v>0</v>
      </c>
      <c r="G14" s="173">
        <v>0</v>
      </c>
      <c r="H14" s="173">
        <v>239588</v>
      </c>
      <c r="I14" s="173">
        <v>0</v>
      </c>
      <c r="J14" s="173">
        <v>0</v>
      </c>
      <c r="K14" s="173">
        <v>0</v>
      </c>
      <c r="L14" s="173">
        <v>303669</v>
      </c>
      <c r="M14" s="264">
        <f aca="true" t="shared" si="0" ref="M14:N28">C14+E14+G14+I14-K14</f>
        <v>0</v>
      </c>
      <c r="N14" s="264">
        <f t="shared" si="0"/>
        <v>0</v>
      </c>
      <c r="O14" s="208">
        <f>K14-'Form HKLQ1-1'!H14</f>
        <v>0</v>
      </c>
      <c r="P14" s="92">
        <f>L14-'Form HKLQ1-1'!I14</f>
        <v>0</v>
      </c>
      <c r="Q14" s="208"/>
    </row>
    <row r="15" spans="1:17" s="43" customFormat="1" ht="21" customHeight="1">
      <c r="A15" s="56"/>
      <c r="B15" s="59" t="s">
        <v>612</v>
      </c>
      <c r="C15" s="173">
        <v>0</v>
      </c>
      <c r="D15" s="173">
        <v>23764</v>
      </c>
      <c r="E15" s="173">
        <v>0</v>
      </c>
      <c r="F15" s="173">
        <v>0</v>
      </c>
      <c r="G15" s="173">
        <v>0</v>
      </c>
      <c r="H15" s="173">
        <v>32764</v>
      </c>
      <c r="I15" s="173">
        <v>0</v>
      </c>
      <c r="J15" s="173">
        <v>0</v>
      </c>
      <c r="K15" s="173">
        <v>0</v>
      </c>
      <c r="L15" s="225">
        <v>56528</v>
      </c>
      <c r="M15" s="264">
        <f t="shared" si="0"/>
        <v>0</v>
      </c>
      <c r="N15" s="264">
        <f t="shared" si="0"/>
        <v>0</v>
      </c>
      <c r="O15" s="208">
        <f>K15-'Form HKLQ1-1'!H15</f>
        <v>0</v>
      </c>
      <c r="P15" s="92">
        <f>L15-'Form HKLQ1-1'!I15</f>
        <v>0</v>
      </c>
      <c r="Q15" s="208"/>
    </row>
    <row r="16" spans="1:17" s="43" customFormat="1" ht="21" customHeight="1">
      <c r="A16" s="56"/>
      <c r="B16" s="59" t="s">
        <v>613</v>
      </c>
      <c r="C16" s="173">
        <v>1364</v>
      </c>
      <c r="D16" s="173">
        <v>53386</v>
      </c>
      <c r="E16" s="173">
        <v>0</v>
      </c>
      <c r="F16" s="173">
        <v>14</v>
      </c>
      <c r="G16" s="173">
        <v>4970</v>
      </c>
      <c r="H16" s="173">
        <v>31514</v>
      </c>
      <c r="I16" s="173">
        <v>0</v>
      </c>
      <c r="J16" s="173">
        <v>15</v>
      </c>
      <c r="K16" s="173">
        <v>6334</v>
      </c>
      <c r="L16" s="225">
        <v>84929</v>
      </c>
      <c r="M16" s="264">
        <f t="shared" si="0"/>
        <v>0</v>
      </c>
      <c r="N16" s="264">
        <f t="shared" si="0"/>
        <v>0</v>
      </c>
      <c r="O16" s="208">
        <f>K16-'Form HKLQ1-1'!H16</f>
        <v>0</v>
      </c>
      <c r="P16" s="92">
        <f>L16-'Form HKLQ1-1'!I16</f>
        <v>0</v>
      </c>
      <c r="Q16" s="208"/>
    </row>
    <row r="17" spans="1:17" s="43" customFormat="1" ht="21" customHeight="1">
      <c r="A17" s="56"/>
      <c r="B17" s="62" t="s">
        <v>614</v>
      </c>
      <c r="C17" s="173">
        <v>984763</v>
      </c>
      <c r="D17" s="173">
        <v>2390592</v>
      </c>
      <c r="E17" s="173">
        <v>66304</v>
      </c>
      <c r="F17" s="173">
        <v>68226</v>
      </c>
      <c r="G17" s="173">
        <v>111526</v>
      </c>
      <c r="H17" s="173">
        <v>3055408</v>
      </c>
      <c r="I17" s="173">
        <v>0</v>
      </c>
      <c r="J17" s="173">
        <v>0</v>
      </c>
      <c r="K17" s="173">
        <v>1162593</v>
      </c>
      <c r="L17" s="173">
        <v>5514226</v>
      </c>
      <c r="M17" s="264">
        <f t="shared" si="0"/>
        <v>0</v>
      </c>
      <c r="N17" s="264">
        <f t="shared" si="0"/>
        <v>0</v>
      </c>
      <c r="O17" s="208">
        <f>K17-'Form HKLQ1-1'!H17</f>
        <v>0</v>
      </c>
      <c r="P17" s="92">
        <f>L17-'Form HKLQ1-1'!I17</f>
        <v>0</v>
      </c>
      <c r="Q17" s="208"/>
    </row>
    <row r="18" spans="1:17" s="43" customFormat="1" ht="21" customHeight="1">
      <c r="A18" s="63"/>
      <c r="B18" s="64" t="s">
        <v>615</v>
      </c>
      <c r="C18" s="173">
        <v>1494551</v>
      </c>
      <c r="D18" s="173">
        <v>14842446</v>
      </c>
      <c r="E18" s="173">
        <v>95530</v>
      </c>
      <c r="F18" s="173">
        <v>2584669</v>
      </c>
      <c r="G18" s="173">
        <v>19321153</v>
      </c>
      <c r="H18" s="173">
        <v>22370125</v>
      </c>
      <c r="I18" s="173">
        <v>0</v>
      </c>
      <c r="J18" s="173">
        <v>3671</v>
      </c>
      <c r="K18" s="173">
        <v>20911234</v>
      </c>
      <c r="L18" s="173">
        <v>39800911</v>
      </c>
      <c r="M18" s="264">
        <f t="shared" si="0"/>
        <v>0</v>
      </c>
      <c r="N18" s="264">
        <f t="shared" si="0"/>
        <v>0</v>
      </c>
      <c r="O18" s="208">
        <f>K18-'Form HKLQ1-1'!H18</f>
        <v>0</v>
      </c>
      <c r="P18" s="208">
        <f>L18-'Form HKLQ1-1'!I18</f>
        <v>0</v>
      </c>
      <c r="Q18" s="208"/>
    </row>
    <row r="19" spans="1:17" s="43" customFormat="1" ht="21" customHeight="1">
      <c r="A19" s="66" t="s">
        <v>616</v>
      </c>
      <c r="B19" s="67" t="s">
        <v>617</v>
      </c>
      <c r="C19" s="173">
        <v>0</v>
      </c>
      <c r="D19" s="173">
        <v>38</v>
      </c>
      <c r="E19" s="173">
        <v>0</v>
      </c>
      <c r="F19" s="173">
        <v>0</v>
      </c>
      <c r="G19" s="173">
        <v>0</v>
      </c>
      <c r="H19" s="173">
        <v>182</v>
      </c>
      <c r="I19" s="173">
        <v>0</v>
      </c>
      <c r="J19" s="173">
        <v>0</v>
      </c>
      <c r="K19" s="173">
        <v>0</v>
      </c>
      <c r="L19" s="173">
        <v>220</v>
      </c>
      <c r="M19" s="264">
        <f t="shared" si="0"/>
        <v>0</v>
      </c>
      <c r="N19" s="264">
        <f t="shared" si="0"/>
        <v>0</v>
      </c>
      <c r="O19" s="208">
        <f>K19-'Form HKLQ1-1'!H19</f>
        <v>0</v>
      </c>
      <c r="P19" s="92">
        <f>L19-'Form HKLQ1-1'!I19</f>
        <v>0</v>
      </c>
      <c r="Q19" s="208"/>
    </row>
    <row r="20" spans="1:17" s="43" customFormat="1" ht="43.5" customHeight="1">
      <c r="A20" s="68" t="s">
        <v>618</v>
      </c>
      <c r="B20" s="67" t="s">
        <v>619</v>
      </c>
      <c r="C20" s="173">
        <v>496357</v>
      </c>
      <c r="D20" s="173">
        <v>138313</v>
      </c>
      <c r="E20" s="173">
        <v>0</v>
      </c>
      <c r="F20" s="173">
        <v>0</v>
      </c>
      <c r="G20" s="173">
        <v>3630858</v>
      </c>
      <c r="H20" s="173">
        <v>123347</v>
      </c>
      <c r="I20" s="173">
        <v>160919</v>
      </c>
      <c r="J20" s="173">
        <v>1462</v>
      </c>
      <c r="K20" s="173">
        <v>4288134</v>
      </c>
      <c r="L20" s="173">
        <v>263122</v>
      </c>
      <c r="M20" s="264">
        <f t="shared" si="0"/>
        <v>0</v>
      </c>
      <c r="N20" s="264">
        <f t="shared" si="0"/>
        <v>0</v>
      </c>
      <c r="O20" s="208">
        <f>K20-'Form HKLQ1-1'!H20</f>
        <v>0</v>
      </c>
      <c r="P20" s="92">
        <f>L20-'Form HKLQ1-1'!I20</f>
        <v>0</v>
      </c>
      <c r="Q20" s="208"/>
    </row>
    <row r="21" spans="1:17" s="43" customFormat="1" ht="43.5" customHeight="1">
      <c r="A21" s="56"/>
      <c r="B21" s="59" t="s">
        <v>620</v>
      </c>
      <c r="C21" s="173">
        <v>0</v>
      </c>
      <c r="D21" s="173">
        <v>142</v>
      </c>
      <c r="E21" s="173">
        <v>0</v>
      </c>
      <c r="F21" s="173">
        <v>0</v>
      </c>
      <c r="G21" s="173">
        <v>0</v>
      </c>
      <c r="H21" s="173">
        <v>16580</v>
      </c>
      <c r="I21" s="173">
        <v>0</v>
      </c>
      <c r="J21" s="173">
        <v>0</v>
      </c>
      <c r="K21" s="173">
        <v>0</v>
      </c>
      <c r="L21" s="173">
        <v>16722</v>
      </c>
      <c r="M21" s="264">
        <f t="shared" si="0"/>
        <v>0</v>
      </c>
      <c r="N21" s="264">
        <f t="shared" si="0"/>
        <v>0</v>
      </c>
      <c r="O21" s="208">
        <f>K21-'Form HKLQ1-1'!H21</f>
        <v>0</v>
      </c>
      <c r="P21" s="92">
        <f>L21-'Form HKLQ1-1'!I21</f>
        <v>0</v>
      </c>
      <c r="Q21" s="208"/>
    </row>
    <row r="22" spans="1:17" s="43" customFormat="1" ht="21" customHeight="1">
      <c r="A22" s="56"/>
      <c r="B22" s="59" t="s">
        <v>612</v>
      </c>
      <c r="C22" s="173">
        <v>0</v>
      </c>
      <c r="D22" s="173">
        <v>304</v>
      </c>
      <c r="E22" s="173">
        <v>0</v>
      </c>
      <c r="F22" s="173">
        <v>0</v>
      </c>
      <c r="G22" s="173">
        <v>0</v>
      </c>
      <c r="H22" s="173">
        <v>416</v>
      </c>
      <c r="I22" s="173">
        <v>0</v>
      </c>
      <c r="J22" s="173">
        <v>0</v>
      </c>
      <c r="K22" s="173">
        <v>0</v>
      </c>
      <c r="L22" s="173">
        <v>720</v>
      </c>
      <c r="M22" s="264">
        <f t="shared" si="0"/>
        <v>0</v>
      </c>
      <c r="N22" s="264">
        <f t="shared" si="0"/>
        <v>0</v>
      </c>
      <c r="O22" s="208">
        <f>K22-'Form HKLQ1-1'!H22</f>
        <v>0</v>
      </c>
      <c r="P22" s="92">
        <f>L22-'Form HKLQ1-1'!I22</f>
        <v>0</v>
      </c>
      <c r="Q22" s="208"/>
    </row>
    <row r="23" spans="1:17" s="43" customFormat="1" ht="21" customHeight="1">
      <c r="A23" s="56"/>
      <c r="B23" s="59" t="s">
        <v>613</v>
      </c>
      <c r="C23" s="173">
        <v>0</v>
      </c>
      <c r="D23" s="173">
        <v>437</v>
      </c>
      <c r="E23" s="173">
        <v>0</v>
      </c>
      <c r="F23" s="173">
        <v>0</v>
      </c>
      <c r="G23" s="173">
        <v>0</v>
      </c>
      <c r="H23" s="173">
        <v>666</v>
      </c>
      <c r="I23" s="173">
        <v>0</v>
      </c>
      <c r="J23" s="173">
        <v>0</v>
      </c>
      <c r="K23" s="173">
        <v>0</v>
      </c>
      <c r="L23" s="173">
        <v>1103</v>
      </c>
      <c r="M23" s="264">
        <f t="shared" si="0"/>
        <v>0</v>
      </c>
      <c r="N23" s="264">
        <f t="shared" si="0"/>
        <v>0</v>
      </c>
      <c r="O23" s="208">
        <f>K23-'Form HKLQ1-1'!H23</f>
        <v>0</v>
      </c>
      <c r="P23" s="92">
        <f>L23-'Form HKLQ1-1'!I23</f>
        <v>0</v>
      </c>
      <c r="Q23" s="208"/>
    </row>
    <row r="24" spans="1:17" s="43" customFormat="1" ht="21" customHeight="1">
      <c r="A24" s="63"/>
      <c r="B24" s="64" t="s">
        <v>621</v>
      </c>
      <c r="C24" s="173">
        <v>496357</v>
      </c>
      <c r="D24" s="173">
        <v>139196</v>
      </c>
      <c r="E24" s="173">
        <v>0</v>
      </c>
      <c r="F24" s="173">
        <v>0</v>
      </c>
      <c r="G24" s="173">
        <v>3630858</v>
      </c>
      <c r="H24" s="173">
        <v>141009</v>
      </c>
      <c r="I24" s="173">
        <v>160919</v>
      </c>
      <c r="J24" s="173">
        <v>1462</v>
      </c>
      <c r="K24" s="173">
        <v>4288134</v>
      </c>
      <c r="L24" s="173">
        <v>281667</v>
      </c>
      <c r="M24" s="264">
        <f t="shared" si="0"/>
        <v>0</v>
      </c>
      <c r="N24" s="264">
        <f t="shared" si="0"/>
        <v>0</v>
      </c>
      <c r="O24" s="208">
        <f>K24-'Form HKLQ1-1'!H24</f>
        <v>0</v>
      </c>
      <c r="P24" s="92">
        <f>L24-'Form HKLQ1-1'!I24</f>
        <v>0</v>
      </c>
      <c r="Q24" s="208"/>
    </row>
    <row r="25" spans="1:17" s="43" customFormat="1" ht="21" customHeight="1">
      <c r="A25" s="66" t="s">
        <v>622</v>
      </c>
      <c r="B25" s="67" t="s">
        <v>623</v>
      </c>
      <c r="C25" s="173">
        <v>0</v>
      </c>
      <c r="D25" s="173">
        <v>19010</v>
      </c>
      <c r="E25" s="173">
        <v>0</v>
      </c>
      <c r="F25" s="173">
        <v>0</v>
      </c>
      <c r="G25" s="173">
        <v>0</v>
      </c>
      <c r="H25" s="173">
        <v>26498</v>
      </c>
      <c r="I25" s="173">
        <v>0</v>
      </c>
      <c r="J25" s="173">
        <v>0</v>
      </c>
      <c r="K25" s="173">
        <v>0</v>
      </c>
      <c r="L25" s="173">
        <v>45508</v>
      </c>
      <c r="M25" s="264">
        <f t="shared" si="0"/>
        <v>0</v>
      </c>
      <c r="N25" s="264">
        <f t="shared" si="0"/>
        <v>0</v>
      </c>
      <c r="O25" s="208">
        <f>K25-'Form HKLQ1-1'!H25</f>
        <v>0</v>
      </c>
      <c r="P25" s="92">
        <f>L25-'Form HKLQ1-1'!I25</f>
        <v>0</v>
      </c>
      <c r="Q25" s="208"/>
    </row>
    <row r="26" spans="1:17" s="43" customFormat="1" ht="21" customHeight="1">
      <c r="A26" s="66" t="s">
        <v>624</v>
      </c>
      <c r="B26" s="67" t="s">
        <v>625</v>
      </c>
      <c r="C26" s="173">
        <v>0</v>
      </c>
      <c r="D26" s="173">
        <v>0</v>
      </c>
      <c r="E26" s="173">
        <v>0</v>
      </c>
      <c r="F26" s="173">
        <v>0</v>
      </c>
      <c r="G26" s="173">
        <v>0</v>
      </c>
      <c r="H26" s="173">
        <v>0</v>
      </c>
      <c r="I26" s="173">
        <v>0</v>
      </c>
      <c r="J26" s="173">
        <v>0</v>
      </c>
      <c r="K26" s="173">
        <v>0</v>
      </c>
      <c r="L26" s="173">
        <v>0</v>
      </c>
      <c r="M26" s="264">
        <f t="shared" si="0"/>
        <v>0</v>
      </c>
      <c r="N26" s="264">
        <f t="shared" si="0"/>
        <v>0</v>
      </c>
      <c r="O26" s="208">
        <f>K26-'Form HKLQ1-1'!H26</f>
        <v>0</v>
      </c>
      <c r="P26" s="92">
        <f>L26-'Form HKLQ1-1'!I26</f>
        <v>0</v>
      </c>
      <c r="Q26" s="208"/>
    </row>
    <row r="27" spans="1:17" s="43" customFormat="1" ht="21" customHeight="1">
      <c r="A27" s="66" t="s">
        <v>626</v>
      </c>
      <c r="B27" s="67" t="s">
        <v>627</v>
      </c>
      <c r="C27" s="173">
        <v>0</v>
      </c>
      <c r="D27" s="173">
        <v>0</v>
      </c>
      <c r="E27" s="173">
        <v>0</v>
      </c>
      <c r="F27" s="173">
        <v>0</v>
      </c>
      <c r="G27" s="173">
        <v>0</v>
      </c>
      <c r="H27" s="173">
        <v>0</v>
      </c>
      <c r="I27" s="173">
        <v>0</v>
      </c>
      <c r="J27" s="173">
        <v>0</v>
      </c>
      <c r="K27" s="173">
        <v>0</v>
      </c>
      <c r="L27" s="173">
        <v>0</v>
      </c>
      <c r="M27" s="264">
        <f t="shared" si="0"/>
        <v>0</v>
      </c>
      <c r="N27" s="264">
        <f t="shared" si="0"/>
        <v>0</v>
      </c>
      <c r="O27" s="208">
        <f>K27-'Form HKLQ1-1'!H27</f>
        <v>0</v>
      </c>
      <c r="P27" s="92">
        <f>L27-'Form HKLQ1-1'!I27</f>
        <v>0</v>
      </c>
      <c r="Q27" s="208"/>
    </row>
    <row r="28" spans="1:17" s="43" customFormat="1" ht="21" customHeight="1">
      <c r="A28" s="69"/>
      <c r="B28" s="64" t="s">
        <v>628</v>
      </c>
      <c r="C28" s="65">
        <f>C18+C19+C24+C25+C26+C27</f>
        <v>1990908</v>
      </c>
      <c r="D28" s="65">
        <f>D18+D19+D24+D25+D26+D27</f>
        <v>15000690</v>
      </c>
      <c r="E28" s="65">
        <f>E18+E19+E24+E25+E26+E27</f>
        <v>95530</v>
      </c>
      <c r="F28" s="65">
        <f aca="true" t="shared" si="1" ref="F28:L28">F18+F19+F24+F25+F26+F27</f>
        <v>2584669</v>
      </c>
      <c r="G28" s="65">
        <f>G18+G19+G24+G25+G26+G27</f>
        <v>22952011</v>
      </c>
      <c r="H28" s="65">
        <f>H18+H19+H24+H25+H26+H27</f>
        <v>22537814</v>
      </c>
      <c r="I28" s="65">
        <f t="shared" si="1"/>
        <v>160919</v>
      </c>
      <c r="J28" s="65">
        <f t="shared" si="1"/>
        <v>5133</v>
      </c>
      <c r="K28" s="65">
        <f>K18+K19+K24+K25+K26+K27</f>
        <v>25199368</v>
      </c>
      <c r="L28" s="65">
        <f t="shared" si="1"/>
        <v>40128306</v>
      </c>
      <c r="M28" s="264">
        <f t="shared" si="0"/>
        <v>0</v>
      </c>
      <c r="N28" s="264">
        <f t="shared" si="0"/>
        <v>0</v>
      </c>
      <c r="O28" s="205">
        <f>K28-'Form HKLQ1-1'!H28</f>
        <v>0</v>
      </c>
      <c r="P28" s="43">
        <f>L28-'Form HKLQ1-1'!I28</f>
        <v>0</v>
      </c>
      <c r="Q28" s="205"/>
    </row>
    <row r="29" spans="3:11" ht="15">
      <c r="C29" s="215"/>
      <c r="K29" s="265"/>
    </row>
    <row r="30" spans="1:12" ht="15">
      <c r="A30" s="9"/>
      <c r="C30" s="226"/>
      <c r="L30" s="10"/>
    </row>
  </sheetData>
  <sheetProtection/>
  <mergeCells count="12">
    <mergeCell ref="A2:K2"/>
    <mergeCell ref="A3:K3"/>
    <mergeCell ref="C9:L9"/>
    <mergeCell ref="C10:D10"/>
    <mergeCell ref="A6:B6"/>
    <mergeCell ref="A7:J7"/>
    <mergeCell ref="I10:J10"/>
    <mergeCell ref="K10:L10"/>
    <mergeCell ref="E10:F10"/>
    <mergeCell ref="M12:N12"/>
    <mergeCell ref="O12:P12"/>
    <mergeCell ref="G10:H10"/>
  </mergeCells>
  <conditionalFormatting sqref="M13:P28">
    <cfRule type="cellIs" priority="1" dxfId="11" operator="notEqual" stopIfTrue="1">
      <formula>0</formula>
    </cfRule>
  </conditionalFormatting>
  <dataValidations count="1">
    <dataValidation type="whole" allowBlank="1" showInputMessage="1" showErrorMessage="1" errorTitle="No Decimal" error="No Decimal is allowed" sqref="L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20.xml><?xml version="1.0" encoding="utf-8"?>
<worksheet xmlns="http://schemas.openxmlformats.org/spreadsheetml/2006/main" xmlns:r="http://schemas.openxmlformats.org/officeDocument/2006/relationships">
  <dimension ref="A1:N86"/>
  <sheetViews>
    <sheetView zoomScale="80" zoomScaleNormal="80" zoomScalePageLayoutView="0" workbookViewId="0" topLeftCell="A64">
      <selection activeCell="B82" sqref="B82"/>
    </sheetView>
  </sheetViews>
  <sheetFormatPr defaultColWidth="9.00390625" defaultRowHeight="16.5"/>
  <cols>
    <col min="1" max="1" width="31.25390625" style="13" bestFit="1" customWidth="1"/>
    <col min="2" max="2" width="27.50390625" style="13" bestFit="1" customWidth="1"/>
    <col min="3" max="10" width="14.625" style="13" customWidth="1"/>
    <col min="11" max="12" width="17.625" style="13" customWidth="1"/>
    <col min="13" max="13" width="10.625" style="40" bestFit="1" customWidth="1"/>
    <col min="14" max="14" width="10.25390625" style="40" bestFit="1" customWidth="1"/>
    <col min="15" max="16384" width="9.00390625" style="40" customWidth="1"/>
  </cols>
  <sheetData>
    <row r="1" spans="1:13" s="294" customFormat="1" ht="45.75" customHeight="1">
      <c r="A1" s="357" t="s">
        <v>2</v>
      </c>
      <c r="B1" s="357"/>
      <c r="C1" s="358"/>
      <c r="D1" s="358"/>
      <c r="E1" s="358"/>
      <c r="F1" s="358"/>
      <c r="G1" s="358"/>
      <c r="H1" s="358"/>
      <c r="I1" s="358"/>
      <c r="J1" s="358"/>
      <c r="K1" s="358"/>
      <c r="L1" s="358"/>
      <c r="M1" s="187"/>
    </row>
    <row r="2" spans="1:13" s="294" customFormat="1" ht="43.5" customHeight="1">
      <c r="A2" s="359" t="str">
        <f>'Form HKLQ1-1'!A3:H3</f>
        <v>二零二零年一月至六月
January to June 2020</v>
      </c>
      <c r="B2" s="359"/>
      <c r="C2" s="358"/>
      <c r="D2" s="358"/>
      <c r="E2" s="358"/>
      <c r="F2" s="358"/>
      <c r="G2" s="358"/>
      <c r="H2" s="358"/>
      <c r="I2" s="358"/>
      <c r="J2" s="358"/>
      <c r="K2" s="358"/>
      <c r="L2" s="358"/>
      <c r="M2" s="187"/>
    </row>
    <row r="3" spans="1:13" ht="7.5" customHeight="1">
      <c r="A3" s="20"/>
      <c r="B3" s="20"/>
      <c r="C3" s="21"/>
      <c r="M3" s="13"/>
    </row>
    <row r="4" spans="1:13" s="295" customFormat="1" ht="37.5" customHeight="1">
      <c r="A4" s="360" t="s">
        <v>0</v>
      </c>
      <c r="B4" s="360"/>
      <c r="C4" s="21"/>
      <c r="D4" s="21"/>
      <c r="E4" s="21"/>
      <c r="F4" s="21"/>
      <c r="G4" s="21"/>
      <c r="H4" s="21"/>
      <c r="I4" s="21"/>
      <c r="J4" s="21"/>
      <c r="K4" s="21"/>
      <c r="L4" s="21"/>
      <c r="M4" s="21"/>
    </row>
    <row r="5" spans="1:13" s="295" customFormat="1" ht="37.5" customHeight="1">
      <c r="A5" s="360" t="s">
        <v>1</v>
      </c>
      <c r="B5" s="360"/>
      <c r="C5" s="21"/>
      <c r="D5" s="21"/>
      <c r="E5" s="21"/>
      <c r="F5" s="21"/>
      <c r="G5" s="21"/>
      <c r="H5" s="21"/>
      <c r="I5" s="21"/>
      <c r="J5" s="21"/>
      <c r="K5" s="21"/>
      <c r="L5" s="21"/>
      <c r="M5" s="21"/>
    </row>
    <row r="6" spans="1:13" ht="12.75" customHeight="1">
      <c r="A6" s="14"/>
      <c r="B6" s="14"/>
      <c r="M6" s="13"/>
    </row>
    <row r="7" spans="1:13" s="24" customFormat="1" ht="39.75" customHeight="1">
      <c r="A7" s="74"/>
      <c r="B7" s="76"/>
      <c r="C7" s="372" t="s">
        <v>650</v>
      </c>
      <c r="D7" s="364"/>
      <c r="E7" s="364"/>
      <c r="F7" s="364"/>
      <c r="G7" s="364"/>
      <c r="H7" s="364"/>
      <c r="I7" s="364"/>
      <c r="J7" s="364"/>
      <c r="K7" s="364"/>
      <c r="L7" s="362"/>
      <c r="M7" s="9"/>
    </row>
    <row r="8" spans="1:13" s="24" customFormat="1" ht="33.75" customHeight="1">
      <c r="A8" s="75"/>
      <c r="B8" s="77"/>
      <c r="C8" s="373" t="s">
        <v>19</v>
      </c>
      <c r="D8" s="374"/>
      <c r="E8" s="373" t="s">
        <v>20</v>
      </c>
      <c r="F8" s="374"/>
      <c r="G8" s="373" t="s">
        <v>21</v>
      </c>
      <c r="H8" s="374"/>
      <c r="I8" s="373" t="s">
        <v>22</v>
      </c>
      <c r="J8" s="374"/>
      <c r="K8" s="373" t="s">
        <v>40</v>
      </c>
      <c r="L8" s="374"/>
      <c r="M8" s="9"/>
    </row>
    <row r="9" spans="1:13" s="24" customFormat="1" ht="33.75" customHeight="1">
      <c r="A9" s="75"/>
      <c r="B9" s="77"/>
      <c r="C9" s="377"/>
      <c r="D9" s="378"/>
      <c r="E9" s="375"/>
      <c r="F9" s="376"/>
      <c r="G9" s="377"/>
      <c r="H9" s="378"/>
      <c r="I9" s="375"/>
      <c r="J9" s="376"/>
      <c r="K9" s="375"/>
      <c r="L9" s="376"/>
      <c r="M9" s="9"/>
    </row>
    <row r="10" spans="1:13" s="24" customFormat="1" ht="33.75" customHeight="1">
      <c r="A10" s="75"/>
      <c r="B10" s="22"/>
      <c r="C10" s="84" t="s">
        <v>642</v>
      </c>
      <c r="D10" s="86" t="s">
        <v>213</v>
      </c>
      <c r="E10" s="84" t="s">
        <v>642</v>
      </c>
      <c r="F10" s="86" t="s">
        <v>213</v>
      </c>
      <c r="G10" s="84" t="s">
        <v>642</v>
      </c>
      <c r="H10" s="86" t="s">
        <v>213</v>
      </c>
      <c r="I10" s="84" t="s">
        <v>642</v>
      </c>
      <c r="J10" s="86" t="s">
        <v>213</v>
      </c>
      <c r="K10" s="88" t="s">
        <v>642</v>
      </c>
      <c r="L10" s="87" t="s">
        <v>213</v>
      </c>
      <c r="M10" s="9"/>
    </row>
    <row r="11" spans="1:13" s="24" customFormat="1" ht="16.5" customHeight="1">
      <c r="A11" s="75"/>
      <c r="B11" s="22"/>
      <c r="C11" s="17" t="s">
        <v>643</v>
      </c>
      <c r="D11" s="17" t="s">
        <v>644</v>
      </c>
      <c r="E11" s="17" t="s">
        <v>643</v>
      </c>
      <c r="F11" s="17" t="s">
        <v>644</v>
      </c>
      <c r="G11" s="17" t="s">
        <v>643</v>
      </c>
      <c r="H11" s="17" t="s">
        <v>644</v>
      </c>
      <c r="I11" s="17" t="s">
        <v>643</v>
      </c>
      <c r="J11" s="17" t="s">
        <v>644</v>
      </c>
      <c r="K11" s="17" t="s">
        <v>643</v>
      </c>
      <c r="L11" s="18" t="s">
        <v>644</v>
      </c>
      <c r="M11" s="9"/>
    </row>
    <row r="12" spans="1:14" s="24" customFormat="1" ht="16.5" customHeight="1">
      <c r="A12" s="75"/>
      <c r="B12" s="22"/>
      <c r="C12" s="17" t="s">
        <v>645</v>
      </c>
      <c r="D12" s="17" t="s">
        <v>645</v>
      </c>
      <c r="E12" s="17" t="s">
        <v>110</v>
      </c>
      <c r="F12" s="17" t="s">
        <v>645</v>
      </c>
      <c r="G12" s="17" t="s">
        <v>645</v>
      </c>
      <c r="H12" s="17" t="s">
        <v>645</v>
      </c>
      <c r="I12" s="17" t="s">
        <v>110</v>
      </c>
      <c r="J12" s="17" t="s">
        <v>645</v>
      </c>
      <c r="K12" s="17" t="s">
        <v>110</v>
      </c>
      <c r="L12" s="18" t="s">
        <v>645</v>
      </c>
      <c r="M12" s="9"/>
      <c r="N12" s="195"/>
    </row>
    <row r="13" spans="1:14" s="24" customFormat="1" ht="33.75" customHeight="1">
      <c r="A13" s="79" t="s">
        <v>646</v>
      </c>
      <c r="B13" s="82" t="s">
        <v>204</v>
      </c>
      <c r="C13" s="85" t="s">
        <v>647</v>
      </c>
      <c r="D13" s="85" t="s">
        <v>647</v>
      </c>
      <c r="E13" s="85" t="s">
        <v>647</v>
      </c>
      <c r="F13" s="85" t="s">
        <v>647</v>
      </c>
      <c r="G13" s="85" t="s">
        <v>647</v>
      </c>
      <c r="H13" s="85" t="s">
        <v>647</v>
      </c>
      <c r="I13" s="85" t="s">
        <v>647</v>
      </c>
      <c r="J13" s="85" t="s">
        <v>647</v>
      </c>
      <c r="K13" s="85" t="s">
        <v>647</v>
      </c>
      <c r="L13" s="85" t="s">
        <v>647</v>
      </c>
      <c r="M13" s="300">
        <f>SUM(M14:M83)</f>
        <v>0</v>
      </c>
      <c r="N13"/>
    </row>
    <row r="14" spans="1:13" ht="30" customHeight="1">
      <c r="A14" s="186" t="s">
        <v>112</v>
      </c>
      <c r="B14" s="288" t="s">
        <v>597</v>
      </c>
      <c r="C14" s="217" t="s">
        <v>857</v>
      </c>
      <c r="D14" s="193">
        <v>22</v>
      </c>
      <c r="E14" s="193" t="s">
        <v>857</v>
      </c>
      <c r="F14" s="193" t="s">
        <v>857</v>
      </c>
      <c r="G14" s="193" t="s">
        <v>857</v>
      </c>
      <c r="H14" s="193" t="s">
        <v>857</v>
      </c>
      <c r="I14" s="193" t="s">
        <v>857</v>
      </c>
      <c r="J14" s="193" t="s">
        <v>857</v>
      </c>
      <c r="K14" s="193" t="s">
        <v>857</v>
      </c>
      <c r="L14" s="193">
        <v>22</v>
      </c>
      <c r="M14" s="206">
        <f>_xlfn.IFERROR(VALUE(K14),0)-_xlfn.IFERROR(VALUE(I14),0)-_xlfn.IFERROR(VALUE(G14),0)-_xlfn.IFERROR(VALUE(E14),0)-_xlfn.IFERROR(VALUE(C14),0)</f>
        <v>0</v>
      </c>
    </row>
    <row r="15" spans="1:13" ht="18" customHeight="1">
      <c r="A15" s="80" t="s">
        <v>3</v>
      </c>
      <c r="B15" s="289" t="s">
        <v>4</v>
      </c>
      <c r="C15" s="170">
        <v>191682</v>
      </c>
      <c r="D15" s="170">
        <v>207012</v>
      </c>
      <c r="E15" s="170">
        <v>1501</v>
      </c>
      <c r="F15" s="170">
        <v>191</v>
      </c>
      <c r="G15" s="170">
        <v>5834911</v>
      </c>
      <c r="H15" s="170">
        <v>3004463</v>
      </c>
      <c r="I15" s="170" t="s">
        <v>857</v>
      </c>
      <c r="J15" s="170" t="s">
        <v>857</v>
      </c>
      <c r="K15" s="170">
        <v>6028094</v>
      </c>
      <c r="L15" s="170">
        <v>3211666</v>
      </c>
      <c r="M15" s="206">
        <f aca="true" t="shared" si="0" ref="M15:M83">_xlfn.IFERROR(VALUE(K15),0)-_xlfn.IFERROR(VALUE(I15),0)-_xlfn.IFERROR(VALUE(G15),0)-_xlfn.IFERROR(VALUE(E15),0)-_xlfn.IFERROR(VALUE(C15),0)</f>
        <v>0</v>
      </c>
    </row>
    <row r="16" spans="1:13" ht="18" customHeight="1">
      <c r="A16" s="80" t="s">
        <v>111</v>
      </c>
      <c r="B16" s="289"/>
      <c r="C16" s="170" t="s">
        <v>857</v>
      </c>
      <c r="D16" s="170" t="s">
        <v>857</v>
      </c>
      <c r="E16" s="170" t="s">
        <v>857</v>
      </c>
      <c r="F16" s="170" t="s">
        <v>857</v>
      </c>
      <c r="G16" s="170" t="s">
        <v>857</v>
      </c>
      <c r="H16" s="170" t="s">
        <v>857</v>
      </c>
      <c r="I16" s="170" t="s">
        <v>857</v>
      </c>
      <c r="J16" s="170" t="s">
        <v>857</v>
      </c>
      <c r="K16" s="170" t="s">
        <v>857</v>
      </c>
      <c r="L16" s="170" t="s">
        <v>857</v>
      </c>
      <c r="M16" s="206">
        <f t="shared" si="0"/>
        <v>0</v>
      </c>
    </row>
    <row r="17" spans="1:13" ht="18" customHeight="1">
      <c r="A17" s="80" t="s">
        <v>113</v>
      </c>
      <c r="B17" s="289" t="s">
        <v>146</v>
      </c>
      <c r="C17" s="170" t="s">
        <v>857</v>
      </c>
      <c r="D17" s="170" t="s">
        <v>857</v>
      </c>
      <c r="E17" s="170" t="s">
        <v>857</v>
      </c>
      <c r="F17" s="170" t="s">
        <v>857</v>
      </c>
      <c r="G17" s="170" t="s">
        <v>857</v>
      </c>
      <c r="H17" s="170" t="s">
        <v>857</v>
      </c>
      <c r="I17" s="170" t="s">
        <v>857</v>
      </c>
      <c r="J17" s="170" t="s">
        <v>857</v>
      </c>
      <c r="K17" s="170" t="s">
        <v>857</v>
      </c>
      <c r="L17" s="170" t="s">
        <v>857</v>
      </c>
      <c r="M17" s="206">
        <f t="shared" si="0"/>
        <v>0</v>
      </c>
    </row>
    <row r="18" spans="1:13" ht="18" customHeight="1">
      <c r="A18" s="80" t="s">
        <v>729</v>
      </c>
      <c r="B18" s="289" t="s">
        <v>730</v>
      </c>
      <c r="C18" s="170" t="s">
        <v>857</v>
      </c>
      <c r="D18" s="170" t="s">
        <v>857</v>
      </c>
      <c r="E18" s="170" t="s">
        <v>857</v>
      </c>
      <c r="F18" s="170" t="s">
        <v>857</v>
      </c>
      <c r="G18" s="170">
        <v>5</v>
      </c>
      <c r="H18" s="170" t="s">
        <v>857</v>
      </c>
      <c r="I18" s="170" t="s">
        <v>857</v>
      </c>
      <c r="J18" s="170" t="s">
        <v>857</v>
      </c>
      <c r="K18" s="170">
        <v>5</v>
      </c>
      <c r="L18" s="170" t="s">
        <v>857</v>
      </c>
      <c r="M18" s="206">
        <f t="shared" si="0"/>
        <v>0</v>
      </c>
    </row>
    <row r="19" spans="1:13" ht="30" customHeight="1">
      <c r="A19" s="80" t="s">
        <v>114</v>
      </c>
      <c r="B19" s="289" t="s">
        <v>700</v>
      </c>
      <c r="C19" s="170">
        <v>324924</v>
      </c>
      <c r="D19" s="170">
        <v>227729</v>
      </c>
      <c r="E19" s="170" t="s">
        <v>857</v>
      </c>
      <c r="F19" s="170" t="s">
        <v>857</v>
      </c>
      <c r="G19" s="170">
        <v>477670</v>
      </c>
      <c r="H19" s="170">
        <v>647658</v>
      </c>
      <c r="I19" s="170">
        <v>937</v>
      </c>
      <c r="J19" s="170">
        <v>1462</v>
      </c>
      <c r="K19" s="170">
        <v>803531</v>
      </c>
      <c r="L19" s="170">
        <v>876849</v>
      </c>
      <c r="M19" s="206">
        <f t="shared" si="0"/>
        <v>0</v>
      </c>
    </row>
    <row r="20" spans="1:13" ht="18" customHeight="1">
      <c r="A20" s="80" t="s">
        <v>115</v>
      </c>
      <c r="B20" s="289" t="s">
        <v>701</v>
      </c>
      <c r="C20" s="170" t="s">
        <v>857</v>
      </c>
      <c r="D20" s="170">
        <v>973</v>
      </c>
      <c r="E20" s="170" t="s">
        <v>857</v>
      </c>
      <c r="F20" s="170" t="s">
        <v>857</v>
      </c>
      <c r="G20" s="170" t="s">
        <v>857</v>
      </c>
      <c r="H20" s="170" t="s">
        <v>857</v>
      </c>
      <c r="I20" s="170" t="s">
        <v>857</v>
      </c>
      <c r="J20" s="170" t="s">
        <v>857</v>
      </c>
      <c r="K20" s="170" t="s">
        <v>857</v>
      </c>
      <c r="L20" s="170">
        <v>973</v>
      </c>
      <c r="M20" s="206">
        <f t="shared" si="0"/>
        <v>0</v>
      </c>
    </row>
    <row r="21" spans="1:13" ht="18" customHeight="1">
      <c r="A21" s="80" t="s">
        <v>116</v>
      </c>
      <c r="B21" s="289"/>
      <c r="C21" s="170" t="s">
        <v>857</v>
      </c>
      <c r="D21" s="170" t="s">
        <v>857</v>
      </c>
      <c r="E21" s="170" t="s">
        <v>857</v>
      </c>
      <c r="F21" s="170" t="s">
        <v>857</v>
      </c>
      <c r="G21" s="170" t="s">
        <v>857</v>
      </c>
      <c r="H21" s="170" t="s">
        <v>857</v>
      </c>
      <c r="I21" s="170" t="s">
        <v>857</v>
      </c>
      <c r="J21" s="170" t="s">
        <v>857</v>
      </c>
      <c r="K21" s="170" t="s">
        <v>857</v>
      </c>
      <c r="L21" s="170" t="s">
        <v>857</v>
      </c>
      <c r="M21" s="206">
        <f t="shared" si="0"/>
        <v>0</v>
      </c>
    </row>
    <row r="22" spans="1:13" ht="18" customHeight="1">
      <c r="A22" s="80" t="s">
        <v>546</v>
      </c>
      <c r="B22" s="289" t="s">
        <v>565</v>
      </c>
      <c r="C22" s="170" t="s">
        <v>857</v>
      </c>
      <c r="D22" s="170" t="s">
        <v>857</v>
      </c>
      <c r="E22" s="170" t="s">
        <v>857</v>
      </c>
      <c r="F22" s="170" t="s">
        <v>857</v>
      </c>
      <c r="G22" s="170">
        <v>2978</v>
      </c>
      <c r="H22" s="170">
        <v>3737</v>
      </c>
      <c r="I22" s="170" t="s">
        <v>857</v>
      </c>
      <c r="J22" s="170" t="s">
        <v>857</v>
      </c>
      <c r="K22" s="170">
        <v>2978</v>
      </c>
      <c r="L22" s="170">
        <v>3737</v>
      </c>
      <c r="M22" s="206">
        <f t="shared" si="0"/>
        <v>0</v>
      </c>
    </row>
    <row r="23" spans="1:13" ht="18" customHeight="1">
      <c r="A23" s="192" t="s">
        <v>547</v>
      </c>
      <c r="B23" s="290" t="s">
        <v>536</v>
      </c>
      <c r="C23" s="170">
        <v>398</v>
      </c>
      <c r="D23" s="170">
        <v>716272</v>
      </c>
      <c r="E23" s="170" t="s">
        <v>857</v>
      </c>
      <c r="F23" s="170" t="s">
        <v>857</v>
      </c>
      <c r="G23" s="170" t="s">
        <v>857</v>
      </c>
      <c r="H23" s="170">
        <v>709016</v>
      </c>
      <c r="I23" s="170" t="s">
        <v>857</v>
      </c>
      <c r="J23" s="170" t="s">
        <v>857</v>
      </c>
      <c r="K23" s="170">
        <v>398</v>
      </c>
      <c r="L23" s="170">
        <v>1425288</v>
      </c>
      <c r="M23" s="206">
        <f t="shared" si="0"/>
        <v>0</v>
      </c>
    </row>
    <row r="24" spans="1:13" ht="30" customHeight="1">
      <c r="A24" s="80" t="s">
        <v>117</v>
      </c>
      <c r="B24" s="289" t="s">
        <v>150</v>
      </c>
      <c r="C24" s="170" t="s">
        <v>857</v>
      </c>
      <c r="D24" s="170" t="s">
        <v>857</v>
      </c>
      <c r="E24" s="170" t="s">
        <v>857</v>
      </c>
      <c r="F24" s="170" t="s">
        <v>857</v>
      </c>
      <c r="G24" s="170" t="s">
        <v>857</v>
      </c>
      <c r="H24" s="170" t="s">
        <v>857</v>
      </c>
      <c r="I24" s="170" t="s">
        <v>857</v>
      </c>
      <c r="J24" s="170" t="s">
        <v>857</v>
      </c>
      <c r="K24" s="170" t="s">
        <v>857</v>
      </c>
      <c r="L24" s="170" t="s">
        <v>857</v>
      </c>
      <c r="M24" s="206">
        <f t="shared" si="0"/>
        <v>0</v>
      </c>
    </row>
    <row r="25" spans="1:13" ht="18" customHeight="1">
      <c r="A25" s="80" t="s">
        <v>843</v>
      </c>
      <c r="B25" s="289" t="s">
        <v>844</v>
      </c>
      <c r="C25" s="170" t="s">
        <v>857</v>
      </c>
      <c r="D25" s="170">
        <v>2626</v>
      </c>
      <c r="E25" s="170" t="s">
        <v>857</v>
      </c>
      <c r="F25" s="170" t="s">
        <v>857</v>
      </c>
      <c r="G25" s="170">
        <v>273436</v>
      </c>
      <c r="H25" s="170" t="s">
        <v>857</v>
      </c>
      <c r="I25" s="170" t="s">
        <v>857</v>
      </c>
      <c r="J25" s="170" t="s">
        <v>857</v>
      </c>
      <c r="K25" s="170">
        <v>273436</v>
      </c>
      <c r="L25" s="170">
        <v>2626</v>
      </c>
      <c r="M25" s="206">
        <f>_xlfn.IFERROR(VALUE(K25),0)-_xlfn.IFERROR(VALUE(I25),0)-_xlfn.IFERROR(VALUE(G25),0)-_xlfn.IFERROR(VALUE(E25),0)-_xlfn.IFERROR(VALUE(C25),0)</f>
        <v>0</v>
      </c>
    </row>
    <row r="26" spans="1:13" ht="18" customHeight="1">
      <c r="A26" s="80" t="s">
        <v>731</v>
      </c>
      <c r="B26" s="289" t="s">
        <v>732</v>
      </c>
      <c r="C26" s="170">
        <v>7672</v>
      </c>
      <c r="D26" s="170">
        <v>1852995</v>
      </c>
      <c r="E26" s="170">
        <v>14959</v>
      </c>
      <c r="F26" s="170">
        <v>1542768</v>
      </c>
      <c r="G26" s="170">
        <v>237616</v>
      </c>
      <c r="H26" s="170">
        <v>2020494</v>
      </c>
      <c r="I26" s="170" t="s">
        <v>857</v>
      </c>
      <c r="J26" s="170" t="s">
        <v>857</v>
      </c>
      <c r="K26" s="170">
        <v>260247</v>
      </c>
      <c r="L26" s="170">
        <v>5416257</v>
      </c>
      <c r="M26" s="206">
        <f t="shared" si="0"/>
        <v>0</v>
      </c>
    </row>
    <row r="27" spans="1:13" ht="18" customHeight="1">
      <c r="A27" s="80" t="s">
        <v>817</v>
      </c>
      <c r="B27" s="289" t="s">
        <v>818</v>
      </c>
      <c r="C27" s="170" t="s">
        <v>857</v>
      </c>
      <c r="D27" s="170">
        <v>8223</v>
      </c>
      <c r="E27" s="170" t="s">
        <v>857</v>
      </c>
      <c r="F27" s="170" t="s">
        <v>857</v>
      </c>
      <c r="G27" s="170" t="s">
        <v>857</v>
      </c>
      <c r="H27" s="170" t="s">
        <v>857</v>
      </c>
      <c r="I27" s="170" t="s">
        <v>857</v>
      </c>
      <c r="J27" s="170" t="s">
        <v>857</v>
      </c>
      <c r="K27" s="170" t="s">
        <v>857</v>
      </c>
      <c r="L27" s="170">
        <v>8223</v>
      </c>
      <c r="M27" s="206">
        <f t="shared" si="0"/>
        <v>0</v>
      </c>
    </row>
    <row r="28" spans="1:13" ht="18" customHeight="1">
      <c r="A28" s="192" t="s">
        <v>596</v>
      </c>
      <c r="B28" s="290"/>
      <c r="C28" s="170" t="s">
        <v>857</v>
      </c>
      <c r="D28" s="170" t="s">
        <v>857</v>
      </c>
      <c r="E28" s="170" t="s">
        <v>857</v>
      </c>
      <c r="F28" s="170" t="s">
        <v>857</v>
      </c>
      <c r="G28" s="170" t="s">
        <v>857</v>
      </c>
      <c r="H28" s="170" t="s">
        <v>857</v>
      </c>
      <c r="I28" s="170" t="s">
        <v>857</v>
      </c>
      <c r="J28" s="170" t="s">
        <v>857</v>
      </c>
      <c r="K28" s="170" t="s">
        <v>857</v>
      </c>
      <c r="L28" s="170" t="s">
        <v>857</v>
      </c>
      <c r="M28" s="206">
        <f t="shared" si="0"/>
        <v>0</v>
      </c>
    </row>
    <row r="29" spans="1:13" ht="30" customHeight="1">
      <c r="A29" s="80" t="s">
        <v>118</v>
      </c>
      <c r="B29" s="289" t="s">
        <v>566</v>
      </c>
      <c r="C29" s="170" t="s">
        <v>857</v>
      </c>
      <c r="D29" s="170">
        <v>5966535</v>
      </c>
      <c r="E29" s="170" t="s">
        <v>857</v>
      </c>
      <c r="F29" s="170">
        <v>686756</v>
      </c>
      <c r="G29" s="170" t="s">
        <v>857</v>
      </c>
      <c r="H29" s="170">
        <v>1909857</v>
      </c>
      <c r="I29" s="170" t="s">
        <v>857</v>
      </c>
      <c r="J29" s="170" t="s">
        <v>857</v>
      </c>
      <c r="K29" s="170" t="s">
        <v>857</v>
      </c>
      <c r="L29" s="170">
        <v>8563148</v>
      </c>
      <c r="M29" s="206">
        <f t="shared" si="0"/>
        <v>0</v>
      </c>
    </row>
    <row r="30" spans="1:13" ht="18" customHeight="1">
      <c r="A30" s="80" t="s">
        <v>834</v>
      </c>
      <c r="B30" s="289" t="s">
        <v>835</v>
      </c>
      <c r="C30" s="170" t="s">
        <v>857</v>
      </c>
      <c r="D30" s="170" t="s">
        <v>857</v>
      </c>
      <c r="E30" s="170" t="s">
        <v>857</v>
      </c>
      <c r="F30" s="170" t="s">
        <v>857</v>
      </c>
      <c r="G30" s="170" t="s">
        <v>857</v>
      </c>
      <c r="H30" s="170" t="s">
        <v>857</v>
      </c>
      <c r="I30" s="170" t="s">
        <v>857</v>
      </c>
      <c r="J30" s="170" t="s">
        <v>857</v>
      </c>
      <c r="K30" s="170" t="s">
        <v>857</v>
      </c>
      <c r="L30" s="170" t="s">
        <v>857</v>
      </c>
      <c r="M30" s="206">
        <f>_xlfn.IFERROR(VALUE(K30),0)-_xlfn.IFERROR(VALUE(I30),0)-_xlfn.IFERROR(VALUE(G30),0)-_xlfn.IFERROR(VALUE(E30),0)-_xlfn.IFERROR(VALUE(C30),0)</f>
        <v>0</v>
      </c>
    </row>
    <row r="31" spans="1:13" ht="18" customHeight="1">
      <c r="A31" s="80" t="s">
        <v>702</v>
      </c>
      <c r="B31" s="289" t="s">
        <v>703</v>
      </c>
      <c r="C31" s="170" t="s">
        <v>857</v>
      </c>
      <c r="D31" s="170">
        <v>1943485</v>
      </c>
      <c r="E31" s="170" t="s">
        <v>857</v>
      </c>
      <c r="F31" s="170" t="s">
        <v>857</v>
      </c>
      <c r="G31" s="170" t="s">
        <v>857</v>
      </c>
      <c r="H31" s="170">
        <v>1360918</v>
      </c>
      <c r="I31" s="170" t="s">
        <v>857</v>
      </c>
      <c r="J31" s="170" t="s">
        <v>857</v>
      </c>
      <c r="K31" s="170" t="s">
        <v>857</v>
      </c>
      <c r="L31" s="170">
        <v>3304403</v>
      </c>
      <c r="M31" s="206">
        <f t="shared" si="0"/>
        <v>0</v>
      </c>
    </row>
    <row r="32" spans="1:13" ht="18" customHeight="1">
      <c r="A32" s="80" t="s">
        <v>711</v>
      </c>
      <c r="B32" s="289" t="s">
        <v>101</v>
      </c>
      <c r="C32" s="170">
        <v>864</v>
      </c>
      <c r="D32" s="170">
        <v>11429</v>
      </c>
      <c r="E32" s="170" t="s">
        <v>857</v>
      </c>
      <c r="F32" s="170">
        <v>515</v>
      </c>
      <c r="G32" s="170">
        <v>53869</v>
      </c>
      <c r="H32" s="170">
        <v>125831</v>
      </c>
      <c r="I32" s="170" t="s">
        <v>857</v>
      </c>
      <c r="J32" s="170" t="s">
        <v>857</v>
      </c>
      <c r="K32" s="170">
        <v>54733</v>
      </c>
      <c r="L32" s="170">
        <v>137775</v>
      </c>
      <c r="M32" s="206">
        <f t="shared" si="0"/>
        <v>0</v>
      </c>
    </row>
    <row r="33" spans="1:13" ht="18" customHeight="1">
      <c r="A33" s="192" t="s">
        <v>548</v>
      </c>
      <c r="B33" s="290" t="s">
        <v>567</v>
      </c>
      <c r="C33" s="170">
        <v>9171</v>
      </c>
      <c r="D33" s="170">
        <v>28559</v>
      </c>
      <c r="E33" s="170" t="s">
        <v>857</v>
      </c>
      <c r="F33" s="170" t="s">
        <v>857</v>
      </c>
      <c r="G33" s="170" t="s">
        <v>857</v>
      </c>
      <c r="H33" s="170">
        <v>857</v>
      </c>
      <c r="I33" s="170" t="s">
        <v>857</v>
      </c>
      <c r="J33" s="170" t="s">
        <v>857</v>
      </c>
      <c r="K33" s="170">
        <v>9171</v>
      </c>
      <c r="L33" s="170">
        <v>29416</v>
      </c>
      <c r="M33" s="206">
        <f t="shared" si="0"/>
        <v>0</v>
      </c>
    </row>
    <row r="34" spans="1:13" ht="30" customHeight="1">
      <c r="A34" s="192" t="s">
        <v>549</v>
      </c>
      <c r="B34" s="290"/>
      <c r="C34" s="170" t="s">
        <v>857</v>
      </c>
      <c r="D34" s="170" t="s">
        <v>857</v>
      </c>
      <c r="E34" s="170" t="s">
        <v>857</v>
      </c>
      <c r="F34" s="170" t="s">
        <v>857</v>
      </c>
      <c r="G34" s="170" t="s">
        <v>857</v>
      </c>
      <c r="H34" s="170" t="s">
        <v>857</v>
      </c>
      <c r="I34" s="170" t="s">
        <v>857</v>
      </c>
      <c r="J34" s="170" t="s">
        <v>857</v>
      </c>
      <c r="K34" s="170" t="s">
        <v>857</v>
      </c>
      <c r="L34" s="170" t="s">
        <v>857</v>
      </c>
      <c r="M34" s="206">
        <f t="shared" si="0"/>
        <v>0</v>
      </c>
    </row>
    <row r="35" spans="1:13" ht="18" customHeight="1">
      <c r="A35" s="192" t="s">
        <v>550</v>
      </c>
      <c r="B35" s="290" t="s">
        <v>733</v>
      </c>
      <c r="C35" s="170">
        <v>1000</v>
      </c>
      <c r="D35" s="170">
        <v>639</v>
      </c>
      <c r="E35" s="170" t="s">
        <v>857</v>
      </c>
      <c r="F35" s="170" t="s">
        <v>857</v>
      </c>
      <c r="G35" s="170">
        <v>24626</v>
      </c>
      <c r="H35" s="170">
        <v>1068</v>
      </c>
      <c r="I35" s="170">
        <v>67510</v>
      </c>
      <c r="J35" s="170">
        <v>467</v>
      </c>
      <c r="K35" s="170">
        <v>93136</v>
      </c>
      <c r="L35" s="170">
        <v>2174</v>
      </c>
      <c r="M35" s="206">
        <f t="shared" si="0"/>
        <v>0</v>
      </c>
    </row>
    <row r="36" spans="1:13" ht="18" customHeight="1">
      <c r="A36" s="80" t="s">
        <v>715</v>
      </c>
      <c r="B36" s="289" t="s">
        <v>568</v>
      </c>
      <c r="C36" s="170">
        <v>1242</v>
      </c>
      <c r="D36" s="170">
        <v>72638</v>
      </c>
      <c r="E36" s="170" t="s">
        <v>857</v>
      </c>
      <c r="F36" s="170" t="s">
        <v>857</v>
      </c>
      <c r="G36" s="170">
        <v>615072</v>
      </c>
      <c r="H36" s="170">
        <v>673061</v>
      </c>
      <c r="I36" s="170" t="s">
        <v>857</v>
      </c>
      <c r="J36" s="170" t="s">
        <v>857</v>
      </c>
      <c r="K36" s="170">
        <v>616314</v>
      </c>
      <c r="L36" s="170">
        <v>745699</v>
      </c>
      <c r="M36" s="206">
        <f t="shared" si="0"/>
        <v>0</v>
      </c>
    </row>
    <row r="37" spans="1:13" ht="18" customHeight="1">
      <c r="A37" s="192" t="s">
        <v>716</v>
      </c>
      <c r="B37" s="291" t="s">
        <v>717</v>
      </c>
      <c r="C37" s="170" t="s">
        <v>857</v>
      </c>
      <c r="D37" s="170">
        <v>24730</v>
      </c>
      <c r="E37" s="170" t="s">
        <v>857</v>
      </c>
      <c r="F37" s="170" t="s">
        <v>857</v>
      </c>
      <c r="G37" s="170" t="s">
        <v>857</v>
      </c>
      <c r="H37" s="170">
        <v>105793</v>
      </c>
      <c r="I37" s="170" t="s">
        <v>857</v>
      </c>
      <c r="J37" s="170" t="s">
        <v>857</v>
      </c>
      <c r="K37" s="170" t="s">
        <v>857</v>
      </c>
      <c r="L37" s="170">
        <v>130523</v>
      </c>
      <c r="M37" s="206">
        <f t="shared" si="0"/>
        <v>0</v>
      </c>
    </row>
    <row r="38" spans="1:13" ht="18" customHeight="1">
      <c r="A38" s="231" t="s">
        <v>698</v>
      </c>
      <c r="B38" s="292" t="s">
        <v>699</v>
      </c>
      <c r="C38" s="171">
        <v>173970</v>
      </c>
      <c r="D38" s="171">
        <v>461272</v>
      </c>
      <c r="E38" s="171">
        <v>1438</v>
      </c>
      <c r="F38" s="171" t="s">
        <v>857</v>
      </c>
      <c r="G38" s="171">
        <v>2098858</v>
      </c>
      <c r="H38" s="171">
        <v>580185</v>
      </c>
      <c r="I38" s="171" t="s">
        <v>857</v>
      </c>
      <c r="J38" s="171" t="s">
        <v>857</v>
      </c>
      <c r="K38" s="171">
        <v>2274266</v>
      </c>
      <c r="L38" s="171">
        <v>1041457</v>
      </c>
      <c r="M38" s="206">
        <f t="shared" si="0"/>
        <v>0</v>
      </c>
    </row>
    <row r="39" spans="1:13" ht="30" customHeight="1">
      <c r="A39" s="80" t="s">
        <v>576</v>
      </c>
      <c r="B39" s="289" t="s">
        <v>577</v>
      </c>
      <c r="C39" s="170" t="s">
        <v>857</v>
      </c>
      <c r="D39" s="170" t="s">
        <v>857</v>
      </c>
      <c r="E39" s="170" t="s">
        <v>857</v>
      </c>
      <c r="F39" s="170" t="s">
        <v>857</v>
      </c>
      <c r="G39" s="170" t="s">
        <v>857</v>
      </c>
      <c r="H39" s="170" t="s">
        <v>857</v>
      </c>
      <c r="I39" s="170" t="s">
        <v>857</v>
      </c>
      <c r="J39" s="170" t="s">
        <v>857</v>
      </c>
      <c r="K39" s="170" t="s">
        <v>857</v>
      </c>
      <c r="L39" s="170" t="s">
        <v>857</v>
      </c>
      <c r="M39" s="206">
        <f t="shared" si="0"/>
        <v>0</v>
      </c>
    </row>
    <row r="40" spans="1:13" ht="18" customHeight="1">
      <c r="A40" s="80" t="s">
        <v>734</v>
      </c>
      <c r="B40" s="289" t="s">
        <v>728</v>
      </c>
      <c r="C40" s="170" t="s">
        <v>857</v>
      </c>
      <c r="D40" s="170">
        <v>190</v>
      </c>
      <c r="E40" s="170" t="s">
        <v>857</v>
      </c>
      <c r="F40" s="170" t="s">
        <v>857</v>
      </c>
      <c r="G40" s="170">
        <v>166174</v>
      </c>
      <c r="H40" s="170">
        <v>172117</v>
      </c>
      <c r="I40" s="170" t="s">
        <v>857</v>
      </c>
      <c r="J40" s="170" t="s">
        <v>857</v>
      </c>
      <c r="K40" s="170">
        <v>166174</v>
      </c>
      <c r="L40" s="170">
        <v>172307</v>
      </c>
      <c r="M40" s="206">
        <f t="shared" si="0"/>
        <v>0</v>
      </c>
    </row>
    <row r="41" spans="1:13" ht="18" customHeight="1">
      <c r="A41" s="80" t="s">
        <v>551</v>
      </c>
      <c r="B41" s="289" t="s">
        <v>532</v>
      </c>
      <c r="C41" s="170">
        <v>-3742</v>
      </c>
      <c r="D41" s="170">
        <v>1220333</v>
      </c>
      <c r="E41" s="170">
        <v>66774</v>
      </c>
      <c r="F41" s="170">
        <v>62452</v>
      </c>
      <c r="G41" s="170">
        <v>1302211</v>
      </c>
      <c r="H41" s="170">
        <v>283186</v>
      </c>
      <c r="I41" s="170" t="s">
        <v>857</v>
      </c>
      <c r="J41" s="170" t="s">
        <v>857</v>
      </c>
      <c r="K41" s="170">
        <v>1365243</v>
      </c>
      <c r="L41" s="170">
        <v>1565971</v>
      </c>
      <c r="M41" s="206">
        <f t="shared" si="0"/>
        <v>0</v>
      </c>
    </row>
    <row r="42" spans="1:13" ht="18" customHeight="1">
      <c r="A42" s="80" t="s">
        <v>119</v>
      </c>
      <c r="B42" s="289"/>
      <c r="C42" s="170" t="s">
        <v>857</v>
      </c>
      <c r="D42" s="170" t="s">
        <v>857</v>
      </c>
      <c r="E42" s="170" t="s">
        <v>857</v>
      </c>
      <c r="F42" s="170" t="s">
        <v>857</v>
      </c>
      <c r="G42" s="170" t="s">
        <v>857</v>
      </c>
      <c r="H42" s="170" t="s">
        <v>857</v>
      </c>
      <c r="I42" s="170" t="s">
        <v>857</v>
      </c>
      <c r="J42" s="170" t="s">
        <v>857</v>
      </c>
      <c r="K42" s="170" t="s">
        <v>857</v>
      </c>
      <c r="L42" s="170" t="s">
        <v>857</v>
      </c>
      <c r="M42" s="206">
        <f t="shared" si="0"/>
        <v>0</v>
      </c>
    </row>
    <row r="43" spans="1:13" ht="18" customHeight="1">
      <c r="A43" s="80" t="s">
        <v>813</v>
      </c>
      <c r="B43" s="289" t="s">
        <v>812</v>
      </c>
      <c r="C43" s="170">
        <v>921960</v>
      </c>
      <c r="D43" s="170" t="s">
        <v>857</v>
      </c>
      <c r="E43" s="170" t="s">
        <v>857</v>
      </c>
      <c r="F43" s="170" t="s">
        <v>857</v>
      </c>
      <c r="G43" s="170" t="s">
        <v>857</v>
      </c>
      <c r="H43" s="170" t="s">
        <v>857</v>
      </c>
      <c r="I43" s="170" t="s">
        <v>857</v>
      </c>
      <c r="J43" s="170" t="s">
        <v>857</v>
      </c>
      <c r="K43" s="170">
        <v>921960</v>
      </c>
      <c r="L43" s="170" t="s">
        <v>857</v>
      </c>
      <c r="M43" s="206">
        <f t="shared" si="0"/>
        <v>0</v>
      </c>
    </row>
    <row r="44" spans="1:13" ht="30" customHeight="1">
      <c r="A44" s="80" t="s">
        <v>120</v>
      </c>
      <c r="B44" s="289" t="s">
        <v>154</v>
      </c>
      <c r="C44" s="170">
        <v>114269</v>
      </c>
      <c r="D44" s="170">
        <v>38112</v>
      </c>
      <c r="E44" s="170" t="s">
        <v>857</v>
      </c>
      <c r="F44" s="170">
        <v>35313</v>
      </c>
      <c r="G44" s="170">
        <v>1144080</v>
      </c>
      <c r="H44" s="170">
        <v>69537</v>
      </c>
      <c r="I44" s="170" t="s">
        <v>857</v>
      </c>
      <c r="J44" s="170" t="s">
        <v>857</v>
      </c>
      <c r="K44" s="170">
        <v>1258349</v>
      </c>
      <c r="L44" s="170">
        <v>142962</v>
      </c>
      <c r="M44" s="206">
        <f t="shared" si="0"/>
        <v>0</v>
      </c>
    </row>
    <row r="45" spans="1:13" ht="18" customHeight="1">
      <c r="A45" s="80" t="s">
        <v>121</v>
      </c>
      <c r="B45" s="289" t="s">
        <v>157</v>
      </c>
      <c r="C45" s="170" t="s">
        <v>857</v>
      </c>
      <c r="D45" s="170" t="s">
        <v>857</v>
      </c>
      <c r="E45" s="170" t="s">
        <v>857</v>
      </c>
      <c r="F45" s="170" t="s">
        <v>857</v>
      </c>
      <c r="G45" s="170" t="s">
        <v>857</v>
      </c>
      <c r="H45" s="170" t="s">
        <v>857</v>
      </c>
      <c r="I45" s="170" t="s">
        <v>857</v>
      </c>
      <c r="J45" s="170" t="s">
        <v>857</v>
      </c>
      <c r="K45" s="170" t="s">
        <v>857</v>
      </c>
      <c r="L45" s="170" t="s">
        <v>857</v>
      </c>
      <c r="M45" s="206">
        <f t="shared" si="0"/>
        <v>0</v>
      </c>
    </row>
    <row r="46" spans="1:13" ht="18" customHeight="1">
      <c r="A46" s="80" t="s">
        <v>122</v>
      </c>
      <c r="B46" s="289" t="s">
        <v>159</v>
      </c>
      <c r="C46" s="170">
        <v>965</v>
      </c>
      <c r="D46" s="170">
        <v>980420</v>
      </c>
      <c r="E46" s="170" t="s">
        <v>857</v>
      </c>
      <c r="F46" s="170">
        <v>222905</v>
      </c>
      <c r="G46" s="170">
        <v>1513108</v>
      </c>
      <c r="H46" s="170">
        <v>5131591</v>
      </c>
      <c r="I46" s="170" t="s">
        <v>857</v>
      </c>
      <c r="J46" s="170">
        <v>2873</v>
      </c>
      <c r="K46" s="170">
        <v>1514073</v>
      </c>
      <c r="L46" s="170">
        <v>6337789</v>
      </c>
      <c r="M46" s="206">
        <f t="shared" si="0"/>
        <v>0</v>
      </c>
    </row>
    <row r="47" spans="1:13" ht="18" customHeight="1">
      <c r="A47" s="80" t="s">
        <v>123</v>
      </c>
      <c r="B47" s="289" t="s">
        <v>161</v>
      </c>
      <c r="C47" s="170" t="s">
        <v>857</v>
      </c>
      <c r="D47" s="170">
        <v>288</v>
      </c>
      <c r="E47" s="170" t="s">
        <v>857</v>
      </c>
      <c r="F47" s="170" t="s">
        <v>857</v>
      </c>
      <c r="G47" s="170" t="s">
        <v>857</v>
      </c>
      <c r="H47" s="170">
        <v>55</v>
      </c>
      <c r="I47" s="170" t="s">
        <v>857</v>
      </c>
      <c r="J47" s="170" t="s">
        <v>857</v>
      </c>
      <c r="K47" s="170" t="s">
        <v>857</v>
      </c>
      <c r="L47" s="170">
        <v>343</v>
      </c>
      <c r="M47" s="206">
        <f t="shared" si="0"/>
        <v>0</v>
      </c>
    </row>
    <row r="48" spans="1:13" ht="18" customHeight="1">
      <c r="A48" s="80" t="s">
        <v>124</v>
      </c>
      <c r="B48" s="289" t="s">
        <v>578</v>
      </c>
      <c r="C48" s="170">
        <v>2412</v>
      </c>
      <c r="D48" s="170">
        <v>758625</v>
      </c>
      <c r="E48" s="170" t="s">
        <v>857</v>
      </c>
      <c r="F48" s="170">
        <v>14</v>
      </c>
      <c r="G48" s="170">
        <v>5006078</v>
      </c>
      <c r="H48" s="170">
        <v>1570523</v>
      </c>
      <c r="I48" s="170" t="s">
        <v>857</v>
      </c>
      <c r="J48" s="170">
        <v>15</v>
      </c>
      <c r="K48" s="170">
        <v>5008490</v>
      </c>
      <c r="L48" s="170">
        <v>2329177</v>
      </c>
      <c r="M48" s="206">
        <f t="shared" si="0"/>
        <v>0</v>
      </c>
    </row>
    <row r="49" spans="1:13" ht="30" customHeight="1">
      <c r="A49" s="80" t="s">
        <v>125</v>
      </c>
      <c r="B49" s="289"/>
      <c r="C49" s="170" t="s">
        <v>857</v>
      </c>
      <c r="D49" s="170" t="s">
        <v>857</v>
      </c>
      <c r="E49" s="170" t="s">
        <v>857</v>
      </c>
      <c r="F49" s="170" t="s">
        <v>857</v>
      </c>
      <c r="G49" s="170" t="s">
        <v>857</v>
      </c>
      <c r="H49" s="170" t="s">
        <v>857</v>
      </c>
      <c r="I49" s="170" t="s">
        <v>857</v>
      </c>
      <c r="J49" s="170" t="s">
        <v>857</v>
      </c>
      <c r="K49" s="170" t="s">
        <v>857</v>
      </c>
      <c r="L49" s="170" t="s">
        <v>857</v>
      </c>
      <c r="M49" s="206">
        <f t="shared" si="0"/>
        <v>0</v>
      </c>
    </row>
    <row r="50" spans="1:13" ht="18" customHeight="1">
      <c r="A50" s="80" t="s">
        <v>552</v>
      </c>
      <c r="B50" s="289" t="s">
        <v>579</v>
      </c>
      <c r="C50" s="170" t="s">
        <v>857</v>
      </c>
      <c r="D50" s="170">
        <v>4285</v>
      </c>
      <c r="E50" s="170" t="s">
        <v>857</v>
      </c>
      <c r="F50" s="170" t="s">
        <v>857</v>
      </c>
      <c r="G50" s="170" t="s">
        <v>857</v>
      </c>
      <c r="H50" s="170">
        <v>49967</v>
      </c>
      <c r="I50" s="170" t="s">
        <v>857</v>
      </c>
      <c r="J50" s="170" t="s">
        <v>857</v>
      </c>
      <c r="K50" s="170" t="s">
        <v>857</v>
      </c>
      <c r="L50" s="170">
        <v>54252</v>
      </c>
      <c r="M50" s="206">
        <f t="shared" si="0"/>
        <v>0</v>
      </c>
    </row>
    <row r="51" spans="1:13" ht="18" customHeight="1">
      <c r="A51" s="80" t="s">
        <v>126</v>
      </c>
      <c r="B51" s="289" t="s">
        <v>164</v>
      </c>
      <c r="C51" s="170" t="s">
        <v>857</v>
      </c>
      <c r="D51" s="170" t="s">
        <v>857</v>
      </c>
      <c r="E51" s="170" t="s">
        <v>857</v>
      </c>
      <c r="F51" s="170" t="s">
        <v>857</v>
      </c>
      <c r="G51" s="170" t="s">
        <v>857</v>
      </c>
      <c r="H51" s="170" t="s">
        <v>857</v>
      </c>
      <c r="I51" s="170" t="s">
        <v>857</v>
      </c>
      <c r="J51" s="170" t="s">
        <v>857</v>
      </c>
      <c r="K51" s="170" t="s">
        <v>857</v>
      </c>
      <c r="L51" s="170" t="s">
        <v>857</v>
      </c>
      <c r="M51" s="206">
        <f t="shared" si="0"/>
        <v>0</v>
      </c>
    </row>
    <row r="52" spans="1:13" ht="18" customHeight="1">
      <c r="A52" s="80" t="s">
        <v>553</v>
      </c>
      <c r="B52" s="289"/>
      <c r="C52" s="170" t="s">
        <v>857</v>
      </c>
      <c r="D52" s="170" t="s">
        <v>857</v>
      </c>
      <c r="E52" s="170" t="s">
        <v>857</v>
      </c>
      <c r="F52" s="170" t="s">
        <v>857</v>
      </c>
      <c r="G52" s="170" t="s">
        <v>857</v>
      </c>
      <c r="H52" s="170" t="s">
        <v>857</v>
      </c>
      <c r="I52" s="170" t="s">
        <v>857</v>
      </c>
      <c r="J52" s="170" t="s">
        <v>857</v>
      </c>
      <c r="K52" s="170" t="s">
        <v>857</v>
      </c>
      <c r="L52" s="170" t="s">
        <v>857</v>
      </c>
      <c r="M52" s="206">
        <f t="shared" si="0"/>
        <v>0</v>
      </c>
    </row>
    <row r="53" spans="1:13" ht="18" customHeight="1">
      <c r="A53" s="80" t="s">
        <v>127</v>
      </c>
      <c r="B53" s="289"/>
      <c r="C53" s="170" t="s">
        <v>857</v>
      </c>
      <c r="D53" s="170" t="s">
        <v>857</v>
      </c>
      <c r="E53" s="170" t="s">
        <v>857</v>
      </c>
      <c r="F53" s="170" t="s">
        <v>857</v>
      </c>
      <c r="G53" s="170" t="s">
        <v>857</v>
      </c>
      <c r="H53" s="170" t="s">
        <v>857</v>
      </c>
      <c r="I53" s="170" t="s">
        <v>857</v>
      </c>
      <c r="J53" s="170" t="s">
        <v>857</v>
      </c>
      <c r="K53" s="170" t="s">
        <v>857</v>
      </c>
      <c r="L53" s="170" t="s">
        <v>857</v>
      </c>
      <c r="M53" s="206">
        <f t="shared" si="0"/>
        <v>0</v>
      </c>
    </row>
    <row r="54" spans="1:13" ht="30" customHeight="1">
      <c r="A54" s="80" t="s">
        <v>128</v>
      </c>
      <c r="B54" s="289" t="s">
        <v>168</v>
      </c>
      <c r="C54" s="170" t="s">
        <v>857</v>
      </c>
      <c r="D54" s="170">
        <v>705</v>
      </c>
      <c r="E54" s="170" t="s">
        <v>857</v>
      </c>
      <c r="F54" s="170" t="s">
        <v>857</v>
      </c>
      <c r="G54" s="170" t="s">
        <v>857</v>
      </c>
      <c r="H54" s="170">
        <v>52</v>
      </c>
      <c r="I54" s="170" t="s">
        <v>857</v>
      </c>
      <c r="J54" s="170" t="s">
        <v>857</v>
      </c>
      <c r="K54" s="170" t="s">
        <v>857</v>
      </c>
      <c r="L54" s="170">
        <v>757</v>
      </c>
      <c r="M54" s="206">
        <f t="shared" si="0"/>
        <v>0</v>
      </c>
    </row>
    <row r="55" spans="1:13" ht="18" customHeight="1">
      <c r="A55" s="80" t="s">
        <v>832</v>
      </c>
      <c r="B55" s="289"/>
      <c r="C55" s="170" t="s">
        <v>857</v>
      </c>
      <c r="D55" s="170" t="s">
        <v>857</v>
      </c>
      <c r="E55" s="170" t="s">
        <v>857</v>
      </c>
      <c r="F55" s="170" t="s">
        <v>857</v>
      </c>
      <c r="G55" s="170" t="s">
        <v>857</v>
      </c>
      <c r="H55" s="170" t="s">
        <v>857</v>
      </c>
      <c r="I55" s="170" t="s">
        <v>857</v>
      </c>
      <c r="J55" s="170" t="s">
        <v>857</v>
      </c>
      <c r="K55" s="170" t="s">
        <v>857</v>
      </c>
      <c r="L55" s="170" t="s">
        <v>857</v>
      </c>
      <c r="M55" s="206">
        <f>_xlfn.IFERROR(VALUE(K55),0)-_xlfn.IFERROR(VALUE(I55),0)-_xlfn.IFERROR(VALUE(G55),0)-_xlfn.IFERROR(VALUE(E55),0)-_xlfn.IFERROR(VALUE(C55),0)</f>
        <v>0</v>
      </c>
    </row>
    <row r="56" spans="1:13" ht="18" customHeight="1">
      <c r="A56" s="80" t="s">
        <v>697</v>
      </c>
      <c r="B56" s="289" t="s">
        <v>696</v>
      </c>
      <c r="C56" s="170" t="s">
        <v>857</v>
      </c>
      <c r="D56" s="170" t="s">
        <v>857</v>
      </c>
      <c r="E56" s="170" t="s">
        <v>857</v>
      </c>
      <c r="F56" s="170" t="s">
        <v>857</v>
      </c>
      <c r="G56" s="170" t="s">
        <v>857</v>
      </c>
      <c r="H56" s="170" t="s">
        <v>857</v>
      </c>
      <c r="I56" s="170" t="s">
        <v>857</v>
      </c>
      <c r="J56" s="170" t="s">
        <v>857</v>
      </c>
      <c r="K56" s="170" t="s">
        <v>857</v>
      </c>
      <c r="L56" s="170" t="s">
        <v>857</v>
      </c>
      <c r="M56" s="206">
        <f t="shared" si="0"/>
        <v>0</v>
      </c>
    </row>
    <row r="57" spans="1:13" ht="18" customHeight="1">
      <c r="A57" s="80" t="s">
        <v>554</v>
      </c>
      <c r="B57" s="289"/>
      <c r="C57" s="170" t="s">
        <v>857</v>
      </c>
      <c r="D57" s="170" t="s">
        <v>857</v>
      </c>
      <c r="E57" s="170" t="s">
        <v>857</v>
      </c>
      <c r="F57" s="170" t="s">
        <v>857</v>
      </c>
      <c r="G57" s="170" t="s">
        <v>857</v>
      </c>
      <c r="H57" s="170" t="s">
        <v>857</v>
      </c>
      <c r="I57" s="170" t="s">
        <v>857</v>
      </c>
      <c r="J57" s="170" t="s">
        <v>857</v>
      </c>
      <c r="K57" s="170" t="s">
        <v>857</v>
      </c>
      <c r="L57" s="170" t="s">
        <v>857</v>
      </c>
      <c r="M57" s="206">
        <f t="shared" si="0"/>
        <v>0</v>
      </c>
    </row>
    <row r="58" spans="1:13" ht="18" customHeight="1">
      <c r="A58" s="80" t="s">
        <v>129</v>
      </c>
      <c r="B58" s="289" t="s">
        <v>171</v>
      </c>
      <c r="C58" s="170" t="s">
        <v>857</v>
      </c>
      <c r="D58" s="170" t="s">
        <v>857</v>
      </c>
      <c r="E58" s="170" t="s">
        <v>857</v>
      </c>
      <c r="F58" s="170" t="s">
        <v>857</v>
      </c>
      <c r="G58" s="170" t="s">
        <v>857</v>
      </c>
      <c r="H58" s="170" t="s">
        <v>857</v>
      </c>
      <c r="I58" s="170" t="s">
        <v>857</v>
      </c>
      <c r="J58" s="170" t="s">
        <v>857</v>
      </c>
      <c r="K58" s="170" t="s">
        <v>857</v>
      </c>
      <c r="L58" s="170" t="s">
        <v>857</v>
      </c>
      <c r="M58" s="206">
        <f t="shared" si="0"/>
        <v>0</v>
      </c>
    </row>
    <row r="59" spans="1:13" ht="30" customHeight="1">
      <c r="A59" s="80" t="s">
        <v>662</v>
      </c>
      <c r="B59" s="289" t="s">
        <v>663</v>
      </c>
      <c r="C59" s="170">
        <v>27824</v>
      </c>
      <c r="D59" s="170">
        <v>246591</v>
      </c>
      <c r="E59" s="170">
        <v>10279</v>
      </c>
      <c r="F59" s="170">
        <v>28852</v>
      </c>
      <c r="G59" s="170">
        <v>565721</v>
      </c>
      <c r="H59" s="170">
        <v>2673304</v>
      </c>
      <c r="I59" s="170" t="s">
        <v>857</v>
      </c>
      <c r="J59" s="170" t="s">
        <v>857</v>
      </c>
      <c r="K59" s="170">
        <v>603824</v>
      </c>
      <c r="L59" s="170">
        <v>2948747</v>
      </c>
      <c r="M59" s="206">
        <f t="shared" si="0"/>
        <v>0</v>
      </c>
    </row>
    <row r="60" spans="1:13" ht="18" customHeight="1">
      <c r="A60" s="80" t="s">
        <v>842</v>
      </c>
      <c r="B60" s="289"/>
      <c r="C60" s="170">
        <v>16819</v>
      </c>
      <c r="D60" s="170" t="s">
        <v>857</v>
      </c>
      <c r="E60" s="170" t="s">
        <v>857</v>
      </c>
      <c r="F60" s="170" t="s">
        <v>857</v>
      </c>
      <c r="G60" s="170">
        <v>89173</v>
      </c>
      <c r="H60" s="170" t="s">
        <v>857</v>
      </c>
      <c r="I60" s="170">
        <v>39062</v>
      </c>
      <c r="J60" s="170" t="s">
        <v>857</v>
      </c>
      <c r="K60" s="170">
        <v>145054</v>
      </c>
      <c r="L60" s="170" t="s">
        <v>857</v>
      </c>
      <c r="M60" s="206">
        <f>_xlfn.IFERROR(VALUE(K60),0)-_xlfn.IFERROR(VALUE(I60),0)-_xlfn.IFERROR(VALUE(G60),0)-_xlfn.IFERROR(VALUE(E60),0)-_xlfn.IFERROR(VALUE(C60),0)</f>
        <v>0</v>
      </c>
    </row>
    <row r="61" spans="1:13" ht="18" customHeight="1">
      <c r="A61" s="80" t="s">
        <v>130</v>
      </c>
      <c r="B61" s="289"/>
      <c r="C61" s="170" t="s">
        <v>857</v>
      </c>
      <c r="D61" s="170" t="s">
        <v>857</v>
      </c>
      <c r="E61" s="170" t="s">
        <v>857</v>
      </c>
      <c r="F61" s="170" t="s">
        <v>857</v>
      </c>
      <c r="G61" s="170" t="s">
        <v>857</v>
      </c>
      <c r="H61" s="170" t="s">
        <v>857</v>
      </c>
      <c r="I61" s="170" t="s">
        <v>857</v>
      </c>
      <c r="J61" s="170" t="s">
        <v>857</v>
      </c>
      <c r="K61" s="170" t="s">
        <v>857</v>
      </c>
      <c r="L61" s="170" t="s">
        <v>857</v>
      </c>
      <c r="M61" s="206">
        <f t="shared" si="0"/>
        <v>0</v>
      </c>
    </row>
    <row r="62" spans="1:13" ht="18" customHeight="1">
      <c r="A62" s="80" t="s">
        <v>814</v>
      </c>
      <c r="B62" s="289"/>
      <c r="C62" s="170" t="s">
        <v>857</v>
      </c>
      <c r="D62" s="170" t="s">
        <v>857</v>
      </c>
      <c r="E62" s="170" t="s">
        <v>857</v>
      </c>
      <c r="F62" s="170" t="s">
        <v>857</v>
      </c>
      <c r="G62" s="170" t="s">
        <v>857</v>
      </c>
      <c r="H62" s="170" t="s">
        <v>857</v>
      </c>
      <c r="I62" s="170" t="s">
        <v>857</v>
      </c>
      <c r="J62" s="170" t="s">
        <v>857</v>
      </c>
      <c r="K62" s="170" t="s">
        <v>857</v>
      </c>
      <c r="L62" s="170" t="s">
        <v>857</v>
      </c>
      <c r="M62" s="206">
        <f t="shared" si="0"/>
        <v>0</v>
      </c>
    </row>
    <row r="63" spans="1:13" ht="18" customHeight="1">
      <c r="A63" s="296" t="s">
        <v>713</v>
      </c>
      <c r="B63" s="297"/>
      <c r="C63" s="171" t="s">
        <v>857</v>
      </c>
      <c r="D63" s="171" t="s">
        <v>857</v>
      </c>
      <c r="E63" s="171" t="s">
        <v>857</v>
      </c>
      <c r="F63" s="171" t="s">
        <v>857</v>
      </c>
      <c r="G63" s="171" t="s">
        <v>857</v>
      </c>
      <c r="H63" s="171" t="s">
        <v>857</v>
      </c>
      <c r="I63" s="171" t="s">
        <v>857</v>
      </c>
      <c r="J63" s="171" t="s">
        <v>857</v>
      </c>
      <c r="K63" s="171" t="s">
        <v>857</v>
      </c>
      <c r="L63" s="171" t="s">
        <v>857</v>
      </c>
      <c r="M63" s="206">
        <f t="shared" si="0"/>
        <v>0</v>
      </c>
    </row>
    <row r="64" spans="1:13" ht="30" customHeight="1">
      <c r="A64" s="80" t="s">
        <v>131</v>
      </c>
      <c r="B64" s="289" t="s">
        <v>173</v>
      </c>
      <c r="C64" s="170" t="s">
        <v>857</v>
      </c>
      <c r="D64" s="170" t="s">
        <v>857</v>
      </c>
      <c r="E64" s="170" t="s">
        <v>857</v>
      </c>
      <c r="F64" s="170" t="s">
        <v>857</v>
      </c>
      <c r="G64" s="170" t="s">
        <v>857</v>
      </c>
      <c r="H64" s="170" t="s">
        <v>857</v>
      </c>
      <c r="I64" s="170" t="s">
        <v>857</v>
      </c>
      <c r="J64" s="170" t="s">
        <v>857</v>
      </c>
      <c r="K64" s="170" t="s">
        <v>857</v>
      </c>
      <c r="L64" s="170" t="s">
        <v>857</v>
      </c>
      <c r="M64" s="206">
        <f t="shared" si="0"/>
        <v>0</v>
      </c>
    </row>
    <row r="65" spans="1:13" ht="18" customHeight="1">
      <c r="A65" s="80" t="s">
        <v>594</v>
      </c>
      <c r="B65" s="289" t="s">
        <v>591</v>
      </c>
      <c r="C65" s="170" t="s">
        <v>857</v>
      </c>
      <c r="D65" s="170" t="s">
        <v>857</v>
      </c>
      <c r="E65" s="170" t="s">
        <v>857</v>
      </c>
      <c r="F65" s="170" t="s">
        <v>857</v>
      </c>
      <c r="G65" s="170" t="s">
        <v>857</v>
      </c>
      <c r="H65" s="170" t="s">
        <v>857</v>
      </c>
      <c r="I65" s="170" t="s">
        <v>857</v>
      </c>
      <c r="J65" s="170" t="s">
        <v>857</v>
      </c>
      <c r="K65" s="170" t="s">
        <v>857</v>
      </c>
      <c r="L65" s="170" t="s">
        <v>857</v>
      </c>
      <c r="M65" s="206">
        <f t="shared" si="0"/>
        <v>0</v>
      </c>
    </row>
    <row r="66" spans="1:13" ht="18" customHeight="1">
      <c r="A66" s="192" t="s">
        <v>708</v>
      </c>
      <c r="B66" s="290"/>
      <c r="C66" s="170" t="s">
        <v>857</v>
      </c>
      <c r="D66" s="170" t="s">
        <v>857</v>
      </c>
      <c r="E66" s="170" t="s">
        <v>857</v>
      </c>
      <c r="F66" s="170" t="s">
        <v>857</v>
      </c>
      <c r="G66" s="170" t="s">
        <v>857</v>
      </c>
      <c r="H66" s="170" t="s">
        <v>857</v>
      </c>
      <c r="I66" s="170" t="s">
        <v>857</v>
      </c>
      <c r="J66" s="170" t="s">
        <v>857</v>
      </c>
      <c r="K66" s="170" t="s">
        <v>857</v>
      </c>
      <c r="L66" s="170" t="s">
        <v>857</v>
      </c>
      <c r="M66" s="206">
        <f t="shared" si="0"/>
        <v>0</v>
      </c>
    </row>
    <row r="67" spans="1:13" ht="18" customHeight="1">
      <c r="A67" s="192" t="s">
        <v>132</v>
      </c>
      <c r="B67" s="290" t="s">
        <v>175</v>
      </c>
      <c r="C67" s="170" t="s">
        <v>857</v>
      </c>
      <c r="D67" s="170" t="s">
        <v>857</v>
      </c>
      <c r="E67" s="170" t="s">
        <v>857</v>
      </c>
      <c r="F67" s="170" t="s">
        <v>857</v>
      </c>
      <c r="G67" s="170" t="s">
        <v>857</v>
      </c>
      <c r="H67" s="170" t="s">
        <v>857</v>
      </c>
      <c r="I67" s="170" t="s">
        <v>857</v>
      </c>
      <c r="J67" s="170" t="s">
        <v>857</v>
      </c>
      <c r="K67" s="170" t="s">
        <v>857</v>
      </c>
      <c r="L67" s="170" t="s">
        <v>857</v>
      </c>
      <c r="M67" s="206">
        <f t="shared" si="0"/>
        <v>0</v>
      </c>
    </row>
    <row r="68" spans="1:13" ht="18" customHeight="1">
      <c r="A68" s="192" t="s">
        <v>718</v>
      </c>
      <c r="B68" s="290"/>
      <c r="C68" s="170">
        <v>89299</v>
      </c>
      <c r="D68" s="170" t="s">
        <v>857</v>
      </c>
      <c r="E68" s="170" t="s">
        <v>857</v>
      </c>
      <c r="F68" s="170" t="s">
        <v>857</v>
      </c>
      <c r="G68" s="170">
        <v>10937</v>
      </c>
      <c r="H68" s="170" t="s">
        <v>857</v>
      </c>
      <c r="I68" s="170">
        <v>53410</v>
      </c>
      <c r="J68" s="170" t="s">
        <v>857</v>
      </c>
      <c r="K68" s="170">
        <v>153646</v>
      </c>
      <c r="L68" s="170" t="s">
        <v>857</v>
      </c>
      <c r="M68" s="206">
        <f t="shared" si="0"/>
        <v>0</v>
      </c>
    </row>
    <row r="69" spans="1:13" ht="30" customHeight="1">
      <c r="A69" s="80" t="s">
        <v>555</v>
      </c>
      <c r="B69" s="289" t="s">
        <v>580</v>
      </c>
      <c r="C69" s="170">
        <v>37430</v>
      </c>
      <c r="D69" s="170">
        <v>477</v>
      </c>
      <c r="E69" s="170" t="s">
        <v>857</v>
      </c>
      <c r="F69" s="170" t="s">
        <v>857</v>
      </c>
      <c r="G69" s="170">
        <v>15104</v>
      </c>
      <c r="H69" s="170" t="s">
        <v>857</v>
      </c>
      <c r="I69" s="170" t="s">
        <v>857</v>
      </c>
      <c r="J69" s="170" t="s">
        <v>857</v>
      </c>
      <c r="K69" s="170">
        <v>52534</v>
      </c>
      <c r="L69" s="170">
        <v>477</v>
      </c>
      <c r="M69" s="206">
        <f t="shared" si="0"/>
        <v>0</v>
      </c>
    </row>
    <row r="70" spans="1:13" ht="18" customHeight="1">
      <c r="A70" s="80" t="s">
        <v>556</v>
      </c>
      <c r="B70" s="289" t="s">
        <v>468</v>
      </c>
      <c r="C70" s="170">
        <v>5126</v>
      </c>
      <c r="D70" s="170">
        <v>82874</v>
      </c>
      <c r="E70" s="170">
        <v>579</v>
      </c>
      <c r="F70" s="170">
        <v>4903</v>
      </c>
      <c r="G70" s="170">
        <v>3348549</v>
      </c>
      <c r="H70" s="170">
        <v>542971</v>
      </c>
      <c r="I70" s="170" t="s">
        <v>857</v>
      </c>
      <c r="J70" s="170" t="s">
        <v>857</v>
      </c>
      <c r="K70" s="170">
        <v>3354254</v>
      </c>
      <c r="L70" s="170">
        <v>630748</v>
      </c>
      <c r="M70" s="206">
        <f t="shared" si="0"/>
        <v>0</v>
      </c>
    </row>
    <row r="71" spans="1:13" ht="18" customHeight="1">
      <c r="A71" s="80" t="s">
        <v>830</v>
      </c>
      <c r="B71" s="289" t="s">
        <v>831</v>
      </c>
      <c r="C71" s="170" t="s">
        <v>857</v>
      </c>
      <c r="D71" s="170" t="s">
        <v>857</v>
      </c>
      <c r="E71" s="170" t="s">
        <v>857</v>
      </c>
      <c r="F71" s="170" t="s">
        <v>857</v>
      </c>
      <c r="G71" s="170" t="s">
        <v>857</v>
      </c>
      <c r="H71" s="170" t="s">
        <v>857</v>
      </c>
      <c r="I71" s="170" t="s">
        <v>857</v>
      </c>
      <c r="J71" s="170" t="s">
        <v>857</v>
      </c>
      <c r="K71" s="170" t="s">
        <v>857</v>
      </c>
      <c r="L71" s="170" t="s">
        <v>857</v>
      </c>
      <c r="M71" s="206">
        <f>_xlfn.IFERROR(VALUE(K71),0)-_xlfn.IFERROR(VALUE(I71),0)-_xlfn.IFERROR(VALUE(G71),0)-_xlfn.IFERROR(VALUE(E71),0)-_xlfn.IFERROR(VALUE(C71),0)</f>
        <v>0</v>
      </c>
    </row>
    <row r="72" spans="1:13" ht="18" customHeight="1">
      <c r="A72" s="80" t="s">
        <v>806</v>
      </c>
      <c r="B72" s="289" t="s">
        <v>807</v>
      </c>
      <c r="C72" s="170" t="s">
        <v>857</v>
      </c>
      <c r="D72" s="170">
        <v>21621</v>
      </c>
      <c r="E72" s="170" t="s">
        <v>857</v>
      </c>
      <c r="F72" s="170" t="s">
        <v>857</v>
      </c>
      <c r="G72" s="170">
        <v>337</v>
      </c>
      <c r="H72" s="170">
        <v>617869</v>
      </c>
      <c r="I72" s="170" t="s">
        <v>857</v>
      </c>
      <c r="J72" s="170" t="s">
        <v>857</v>
      </c>
      <c r="K72" s="170">
        <v>337</v>
      </c>
      <c r="L72" s="170">
        <v>639490</v>
      </c>
      <c r="M72" s="206">
        <f t="shared" si="0"/>
        <v>0</v>
      </c>
    </row>
    <row r="73" spans="1:13" ht="18" customHeight="1">
      <c r="A73" s="80" t="s">
        <v>557</v>
      </c>
      <c r="B73" s="289" t="s">
        <v>563</v>
      </c>
      <c r="C73" s="170" t="s">
        <v>857</v>
      </c>
      <c r="D73" s="170" t="s">
        <v>857</v>
      </c>
      <c r="E73" s="170" t="s">
        <v>857</v>
      </c>
      <c r="F73" s="170" t="s">
        <v>857</v>
      </c>
      <c r="G73" s="170" t="s">
        <v>857</v>
      </c>
      <c r="H73" s="170" t="s">
        <v>857</v>
      </c>
      <c r="I73" s="170" t="s">
        <v>857</v>
      </c>
      <c r="J73" s="170" t="s">
        <v>857</v>
      </c>
      <c r="K73" s="170" t="s">
        <v>857</v>
      </c>
      <c r="L73" s="170" t="s">
        <v>857</v>
      </c>
      <c r="M73" s="206">
        <f t="shared" si="0"/>
        <v>0</v>
      </c>
    </row>
    <row r="74" spans="1:13" ht="30" customHeight="1">
      <c r="A74" s="80" t="s">
        <v>558</v>
      </c>
      <c r="B74" s="289" t="s">
        <v>581</v>
      </c>
      <c r="C74" s="170" t="s">
        <v>857</v>
      </c>
      <c r="D74" s="170" t="s">
        <v>857</v>
      </c>
      <c r="E74" s="170" t="s">
        <v>857</v>
      </c>
      <c r="F74" s="170" t="s">
        <v>857</v>
      </c>
      <c r="G74" s="170">
        <v>75005</v>
      </c>
      <c r="H74" s="170">
        <v>2478</v>
      </c>
      <c r="I74" s="170" t="s">
        <v>857</v>
      </c>
      <c r="J74" s="170" t="s">
        <v>857</v>
      </c>
      <c r="K74" s="170">
        <v>75005</v>
      </c>
      <c r="L74" s="170">
        <v>2478</v>
      </c>
      <c r="M74" s="206">
        <f t="shared" si="0"/>
        <v>0</v>
      </c>
    </row>
    <row r="75" spans="1:13" ht="18" customHeight="1">
      <c r="A75" s="80" t="s">
        <v>823</v>
      </c>
      <c r="B75" s="289"/>
      <c r="C75" s="170" t="s">
        <v>857</v>
      </c>
      <c r="D75" s="170" t="s">
        <v>857</v>
      </c>
      <c r="E75" s="170" t="s">
        <v>857</v>
      </c>
      <c r="F75" s="170" t="s">
        <v>857</v>
      </c>
      <c r="G75" s="170" t="s">
        <v>857</v>
      </c>
      <c r="H75" s="170" t="s">
        <v>857</v>
      </c>
      <c r="I75" s="170" t="s">
        <v>857</v>
      </c>
      <c r="J75" s="170" t="s">
        <v>857</v>
      </c>
      <c r="K75" s="170" t="s">
        <v>857</v>
      </c>
      <c r="L75" s="170" t="s">
        <v>857</v>
      </c>
      <c r="M75" s="206">
        <f t="shared" si="0"/>
        <v>0</v>
      </c>
    </row>
    <row r="76" spans="1:13" ht="18" customHeight="1">
      <c r="A76" s="80" t="s">
        <v>825</v>
      </c>
      <c r="B76" s="289" t="s">
        <v>826</v>
      </c>
      <c r="C76" s="170" t="s">
        <v>857</v>
      </c>
      <c r="D76" s="170">
        <v>205</v>
      </c>
      <c r="E76" s="170" t="s">
        <v>857</v>
      </c>
      <c r="F76" s="170" t="s">
        <v>857</v>
      </c>
      <c r="G76" s="170" t="s">
        <v>857</v>
      </c>
      <c r="H76" s="170">
        <v>10525</v>
      </c>
      <c r="I76" s="170" t="s">
        <v>857</v>
      </c>
      <c r="J76" s="170" t="s">
        <v>857</v>
      </c>
      <c r="K76" s="170" t="s">
        <v>857</v>
      </c>
      <c r="L76" s="170">
        <v>10730</v>
      </c>
      <c r="M76" s="206">
        <f>_xlfn.IFERROR(VALUE(K76),0)-_xlfn.IFERROR(VALUE(I76),0)-_xlfn.IFERROR(VALUE(G76),0)-_xlfn.IFERROR(VALUE(E76),0)-_xlfn.IFERROR(VALUE(C76),0)</f>
        <v>0</v>
      </c>
    </row>
    <row r="77" spans="1:13" ht="18" customHeight="1">
      <c r="A77" s="80" t="s">
        <v>822</v>
      </c>
      <c r="B77" s="289" t="s">
        <v>821</v>
      </c>
      <c r="C77" s="170">
        <v>67623</v>
      </c>
      <c r="D77" s="170">
        <v>112373</v>
      </c>
      <c r="E77" s="170" t="s">
        <v>857</v>
      </c>
      <c r="F77" s="170" t="s">
        <v>857</v>
      </c>
      <c r="G77" s="170">
        <v>96493</v>
      </c>
      <c r="H77" s="170">
        <v>265970</v>
      </c>
      <c r="I77" s="170" t="s">
        <v>857</v>
      </c>
      <c r="J77" s="170" t="s">
        <v>857</v>
      </c>
      <c r="K77" s="170">
        <v>164116</v>
      </c>
      <c r="L77" s="170">
        <v>378343</v>
      </c>
      <c r="M77" s="206">
        <f t="shared" si="0"/>
        <v>0</v>
      </c>
    </row>
    <row r="78" spans="1:13" ht="18" customHeight="1">
      <c r="A78" s="80" t="s">
        <v>848</v>
      </c>
      <c r="B78" s="289" t="s">
        <v>849</v>
      </c>
      <c r="C78" s="170" t="s">
        <v>857</v>
      </c>
      <c r="D78" s="170">
        <v>917</v>
      </c>
      <c r="E78" s="170" t="s">
        <v>857</v>
      </c>
      <c r="F78" s="170" t="s">
        <v>857</v>
      </c>
      <c r="G78" s="170" t="s">
        <v>857</v>
      </c>
      <c r="H78" s="170" t="s">
        <v>857</v>
      </c>
      <c r="I78" s="170" t="s">
        <v>857</v>
      </c>
      <c r="J78" s="170" t="s">
        <v>857</v>
      </c>
      <c r="K78" s="170" t="s">
        <v>857</v>
      </c>
      <c r="L78" s="170">
        <v>917</v>
      </c>
      <c r="M78" s="206">
        <f t="shared" si="0"/>
        <v>0</v>
      </c>
    </row>
    <row r="79" spans="1:13" ht="18" customHeight="1">
      <c r="A79" s="80" t="s">
        <v>559</v>
      </c>
      <c r="B79" s="289"/>
      <c r="C79" s="170" t="s">
        <v>857</v>
      </c>
      <c r="D79" s="170" t="s">
        <v>857</v>
      </c>
      <c r="E79" s="170" t="s">
        <v>857</v>
      </c>
      <c r="F79" s="170" t="s">
        <v>857</v>
      </c>
      <c r="G79" s="170" t="s">
        <v>857</v>
      </c>
      <c r="H79" s="170" t="s">
        <v>857</v>
      </c>
      <c r="I79" s="170" t="s">
        <v>857</v>
      </c>
      <c r="J79" s="170" t="s">
        <v>857</v>
      </c>
      <c r="K79" s="170" t="s">
        <v>857</v>
      </c>
      <c r="L79" s="170" t="s">
        <v>857</v>
      </c>
      <c r="M79" s="206">
        <f t="shared" si="0"/>
        <v>0</v>
      </c>
    </row>
    <row r="80" spans="1:13" ht="30" customHeight="1">
      <c r="A80" s="80" t="s">
        <v>560</v>
      </c>
      <c r="B80" s="289"/>
      <c r="C80" s="170" t="s">
        <v>857</v>
      </c>
      <c r="D80" s="170">
        <v>7535</v>
      </c>
      <c r="E80" s="170" t="s">
        <v>857</v>
      </c>
      <c r="F80" s="170" t="s">
        <v>857</v>
      </c>
      <c r="G80" s="170" t="s">
        <v>857</v>
      </c>
      <c r="H80" s="170">
        <v>4731</v>
      </c>
      <c r="I80" s="170" t="s">
        <v>857</v>
      </c>
      <c r="J80" s="170">
        <v>316</v>
      </c>
      <c r="K80" s="170" t="s">
        <v>857</v>
      </c>
      <c r="L80" s="170">
        <v>12582</v>
      </c>
      <c r="M80" s="206">
        <f t="shared" si="0"/>
        <v>0</v>
      </c>
    </row>
    <row r="81" spans="1:13" ht="18" customHeight="1">
      <c r="A81" s="80" t="s">
        <v>177</v>
      </c>
      <c r="B81" s="289"/>
      <c r="C81" s="170" t="s">
        <v>857</v>
      </c>
      <c r="D81" s="170" t="s">
        <v>857</v>
      </c>
      <c r="E81" s="170" t="s">
        <v>857</v>
      </c>
      <c r="F81" s="170" t="s">
        <v>857</v>
      </c>
      <c r="G81" s="170" t="s">
        <v>857</v>
      </c>
      <c r="H81" s="170" t="s">
        <v>857</v>
      </c>
      <c r="I81" s="170" t="s">
        <v>857</v>
      </c>
      <c r="J81" s="170" t="s">
        <v>857</v>
      </c>
      <c r="K81" s="170" t="s">
        <v>857</v>
      </c>
      <c r="L81" s="170" t="s">
        <v>857</v>
      </c>
      <c r="M81" s="206">
        <f t="shared" si="0"/>
        <v>0</v>
      </c>
    </row>
    <row r="82" spans="1:13" ht="18" customHeight="1">
      <c r="A82" s="80" t="s">
        <v>838</v>
      </c>
      <c r="B82" s="306" t="s">
        <v>856</v>
      </c>
      <c r="C82" s="170" t="s">
        <v>857</v>
      </c>
      <c r="D82" s="170" t="s">
        <v>857</v>
      </c>
      <c r="E82" s="170" t="s">
        <v>857</v>
      </c>
      <c r="F82" s="170" t="s">
        <v>857</v>
      </c>
      <c r="G82" s="170" t="s">
        <v>857</v>
      </c>
      <c r="H82" s="170" t="s">
        <v>857</v>
      </c>
      <c r="I82" s="170" t="s">
        <v>857</v>
      </c>
      <c r="J82" s="170" t="s">
        <v>857</v>
      </c>
      <c r="K82" s="170" t="s">
        <v>857</v>
      </c>
      <c r="L82" s="170" t="s">
        <v>857</v>
      </c>
      <c r="M82" s="206">
        <f>_xlfn.IFERROR(VALUE(K82),0)-_xlfn.IFERROR(VALUE(I82),0)-_xlfn.IFERROR(VALUE(G82),0)-_xlfn.IFERROR(VALUE(E82),0)-_xlfn.IFERROR(VALUE(C82),0)</f>
        <v>0</v>
      </c>
    </row>
    <row r="83" spans="1:13" ht="18" customHeight="1">
      <c r="A83" s="80"/>
      <c r="B83" s="78"/>
      <c r="C83" s="172"/>
      <c r="D83" s="172"/>
      <c r="E83" s="172"/>
      <c r="F83" s="172"/>
      <c r="G83" s="172"/>
      <c r="H83" s="172"/>
      <c r="I83" s="172"/>
      <c r="J83" s="172"/>
      <c r="K83" s="172"/>
      <c r="L83" s="172"/>
      <c r="M83" s="206">
        <f t="shared" si="0"/>
        <v>0</v>
      </c>
    </row>
    <row r="84" spans="1:12" ht="18" customHeight="1">
      <c r="A84" s="81" t="s">
        <v>648</v>
      </c>
      <c r="B84" s="83" t="s">
        <v>649</v>
      </c>
      <c r="C84" s="182">
        <f>SUM(C14:C82)</f>
        <v>1990908</v>
      </c>
      <c r="D84" s="182">
        <f aca="true" t="shared" si="1" ref="D84:L84">SUM(D14:D82)</f>
        <v>15000690</v>
      </c>
      <c r="E84" s="182">
        <f t="shared" si="1"/>
        <v>95530</v>
      </c>
      <c r="F84" s="182">
        <f t="shared" si="1"/>
        <v>2584669</v>
      </c>
      <c r="G84" s="182">
        <f t="shared" si="1"/>
        <v>22952011</v>
      </c>
      <c r="H84" s="182">
        <f t="shared" si="1"/>
        <v>22537814</v>
      </c>
      <c r="I84" s="182">
        <f t="shared" si="1"/>
        <v>160919</v>
      </c>
      <c r="J84" s="182">
        <f t="shared" si="1"/>
        <v>5133</v>
      </c>
      <c r="K84" s="182">
        <f t="shared" si="1"/>
        <v>25199368</v>
      </c>
      <c r="L84" s="182">
        <f t="shared" si="1"/>
        <v>40128306</v>
      </c>
    </row>
    <row r="85" ht="15">
      <c r="A85" s="40"/>
    </row>
    <row r="86" spans="1:12" ht="15">
      <c r="A86" s="40"/>
      <c r="C86" s="219"/>
      <c r="D86" s="219"/>
      <c r="E86" s="219"/>
      <c r="F86" s="219"/>
      <c r="G86" s="219"/>
      <c r="H86" s="219"/>
      <c r="I86" s="219"/>
      <c r="J86" s="219"/>
      <c r="K86" s="219"/>
      <c r="L86" s="219"/>
    </row>
  </sheetData>
  <sheetProtection/>
  <mergeCells count="10">
    <mergeCell ref="A1:L1"/>
    <mergeCell ref="A2:L2"/>
    <mergeCell ref="A4:B4"/>
    <mergeCell ref="A5:B5"/>
    <mergeCell ref="C7:L7"/>
    <mergeCell ref="E8:F9"/>
    <mergeCell ref="I8:J9"/>
    <mergeCell ref="K8:L9"/>
    <mergeCell ref="C8:D9"/>
    <mergeCell ref="G8:H9"/>
  </mergeCells>
  <printOptions/>
  <pageMargins left="0.31496062992125984" right="0.31496062992125984" top="0.31496062992125984" bottom="0.2362204724409449" header="0.5118110236220472" footer="0.5118110236220472"/>
  <pageSetup fitToHeight="3" horizontalDpi="600" verticalDpi="600" orientation="landscape" paperSize="9" scale="64" r:id="rId1"/>
  <rowBreaks count="2" manualBreakCount="2">
    <brk id="38" max="11" man="1"/>
    <brk id="63" max="11" man="1"/>
  </rowBreaks>
</worksheet>
</file>

<file path=xl/worksheets/sheet21.xml><?xml version="1.0" encoding="utf-8"?>
<worksheet xmlns="http://schemas.openxmlformats.org/spreadsheetml/2006/main" xmlns:r="http://schemas.openxmlformats.org/officeDocument/2006/relationships">
  <dimension ref="A1:L96"/>
  <sheetViews>
    <sheetView zoomScale="80" zoomScaleNormal="80" zoomScalePageLayoutView="0" workbookViewId="0" topLeftCell="A72">
      <selection activeCell="B82" sqref="B82"/>
    </sheetView>
  </sheetViews>
  <sheetFormatPr defaultColWidth="9.00390625" defaultRowHeight="16.5"/>
  <cols>
    <col min="1" max="1" width="31.25390625" style="13" bestFit="1" customWidth="1"/>
    <col min="2" max="2" width="21.625" style="13" customWidth="1"/>
    <col min="3" max="8" width="17.625" style="13" customWidth="1"/>
    <col min="9" max="9" width="10.625" style="40" bestFit="1" customWidth="1"/>
    <col min="10" max="11" width="9.00390625" style="197" customWidth="1"/>
    <col min="12" max="16384" width="9.00390625" style="40" customWidth="1"/>
  </cols>
  <sheetData>
    <row r="1" spans="1:12" s="294" customFormat="1" ht="45.75" customHeight="1">
      <c r="A1" s="357" t="s">
        <v>2</v>
      </c>
      <c r="B1" s="357"/>
      <c r="C1" s="358"/>
      <c r="D1" s="358"/>
      <c r="E1" s="358"/>
      <c r="F1" s="358"/>
      <c r="G1" s="358"/>
      <c r="H1" s="358"/>
      <c r="I1" s="187"/>
      <c r="J1" s="210"/>
      <c r="K1" s="210"/>
      <c r="L1" s="187"/>
    </row>
    <row r="2" spans="1:12" s="294" customFormat="1" ht="43.5" customHeight="1">
      <c r="A2" s="359" t="str">
        <f>'Form HKLQ1-1'!A3:H3</f>
        <v>二零二零年一月至六月
January to June 2020</v>
      </c>
      <c r="B2" s="359"/>
      <c r="C2" s="358"/>
      <c r="D2" s="358"/>
      <c r="E2" s="358"/>
      <c r="F2" s="358"/>
      <c r="G2" s="358"/>
      <c r="H2" s="358"/>
      <c r="I2" s="187"/>
      <c r="J2" s="210"/>
      <c r="K2" s="210"/>
      <c r="L2" s="187"/>
    </row>
    <row r="3" spans="1:12" ht="7.5" customHeight="1">
      <c r="A3" s="20"/>
      <c r="B3" s="20"/>
      <c r="C3" s="21"/>
      <c r="I3" s="13"/>
      <c r="J3" s="196"/>
      <c r="K3" s="196"/>
      <c r="L3" s="13"/>
    </row>
    <row r="4" spans="1:12" s="295" customFormat="1" ht="37.5" customHeight="1">
      <c r="A4" s="360" t="s">
        <v>0</v>
      </c>
      <c r="B4" s="360"/>
      <c r="C4" s="21"/>
      <c r="D4" s="21"/>
      <c r="E4" s="21"/>
      <c r="F4" s="21"/>
      <c r="G4" s="21"/>
      <c r="H4" s="21"/>
      <c r="I4" s="21"/>
      <c r="J4" s="211"/>
      <c r="K4" s="211"/>
      <c r="L4" s="21"/>
    </row>
    <row r="5" spans="1:12" s="295" customFormat="1" ht="37.5" customHeight="1">
      <c r="A5" s="360" t="s">
        <v>1</v>
      </c>
      <c r="B5" s="360"/>
      <c r="C5" s="21"/>
      <c r="D5" s="21"/>
      <c r="E5" s="21"/>
      <c r="F5" s="21"/>
      <c r="G5" s="21"/>
      <c r="H5" s="21"/>
      <c r="I5" s="21"/>
      <c r="J5" s="211"/>
      <c r="K5" s="211"/>
      <c r="L5" s="21"/>
    </row>
    <row r="6" spans="1:12" ht="12.75" customHeight="1">
      <c r="A6" s="14"/>
      <c r="B6" s="14"/>
      <c r="I6" s="13"/>
      <c r="J6" s="13"/>
      <c r="K6" s="13"/>
      <c r="L6" s="13"/>
    </row>
    <row r="7" spans="1:12" s="24" customFormat="1" ht="39.75" customHeight="1">
      <c r="A7" s="74"/>
      <c r="B7" s="76"/>
      <c r="C7" s="372" t="s">
        <v>750</v>
      </c>
      <c r="D7" s="364"/>
      <c r="E7" s="364"/>
      <c r="F7" s="364"/>
      <c r="G7" s="364"/>
      <c r="H7" s="362"/>
      <c r="I7" s="9"/>
      <c r="J7" s="194"/>
      <c r="K7" s="194"/>
      <c r="L7" s="9"/>
    </row>
    <row r="8" spans="1:12" s="24" customFormat="1" ht="33.75" customHeight="1">
      <c r="A8" s="75"/>
      <c r="B8" s="77"/>
      <c r="C8" s="373" t="s">
        <v>751</v>
      </c>
      <c r="D8" s="374"/>
      <c r="E8" s="373" t="s">
        <v>752</v>
      </c>
      <c r="F8" s="374"/>
      <c r="G8" s="373" t="s">
        <v>753</v>
      </c>
      <c r="H8" s="374"/>
      <c r="I8" s="9"/>
      <c r="J8" s="194"/>
      <c r="K8" s="194"/>
      <c r="L8" s="9"/>
    </row>
    <row r="9" spans="1:12" s="24" customFormat="1" ht="33.75" customHeight="1">
      <c r="A9" s="75"/>
      <c r="B9" s="77"/>
      <c r="C9" s="377"/>
      <c r="D9" s="378"/>
      <c r="E9" s="375"/>
      <c r="F9" s="376"/>
      <c r="G9" s="375"/>
      <c r="H9" s="376"/>
      <c r="I9" s="9"/>
      <c r="J9" s="194"/>
      <c r="K9" s="194"/>
      <c r="L9" s="9"/>
    </row>
    <row r="10" spans="1:12" s="24" customFormat="1" ht="33.75" customHeight="1">
      <c r="A10" s="75"/>
      <c r="B10" s="22"/>
      <c r="C10" s="84" t="s">
        <v>42</v>
      </c>
      <c r="D10" s="86" t="s">
        <v>213</v>
      </c>
      <c r="E10" s="84" t="s">
        <v>42</v>
      </c>
      <c r="F10" s="86" t="s">
        <v>213</v>
      </c>
      <c r="G10" s="88" t="s">
        <v>42</v>
      </c>
      <c r="H10" s="87" t="s">
        <v>213</v>
      </c>
      <c r="I10" s="9"/>
      <c r="J10" s="194"/>
      <c r="K10" s="194"/>
      <c r="L10" s="9"/>
    </row>
    <row r="11" spans="1:12" s="24" customFormat="1" ht="16.5" customHeight="1">
      <c r="A11" s="75"/>
      <c r="B11" s="22"/>
      <c r="C11" s="17" t="s">
        <v>43</v>
      </c>
      <c r="D11" s="17" t="s">
        <v>44</v>
      </c>
      <c r="E11" s="17" t="s">
        <v>43</v>
      </c>
      <c r="F11" s="17" t="s">
        <v>44</v>
      </c>
      <c r="G11" s="17" t="s">
        <v>43</v>
      </c>
      <c r="H11" s="18" t="s">
        <v>44</v>
      </c>
      <c r="I11" s="9"/>
      <c r="J11" s="194"/>
      <c r="K11" s="194"/>
      <c r="L11" s="9"/>
    </row>
    <row r="12" spans="1:12" s="24" customFormat="1" ht="16.5" customHeight="1">
      <c r="A12" s="75"/>
      <c r="B12" s="22"/>
      <c r="C12" s="17" t="s">
        <v>45</v>
      </c>
      <c r="D12" s="17" t="s">
        <v>45</v>
      </c>
      <c r="E12" s="17" t="s">
        <v>110</v>
      </c>
      <c r="F12" s="17" t="s">
        <v>45</v>
      </c>
      <c r="G12" s="17" t="s">
        <v>110</v>
      </c>
      <c r="H12" s="18" t="s">
        <v>45</v>
      </c>
      <c r="I12" s="9"/>
      <c r="J12" s="194"/>
      <c r="K12" s="194"/>
      <c r="L12" s="9"/>
    </row>
    <row r="13" spans="1:11" s="24" customFormat="1" ht="33.75" customHeight="1">
      <c r="A13" s="79" t="s">
        <v>46</v>
      </c>
      <c r="B13" s="82" t="s">
        <v>204</v>
      </c>
      <c r="C13" s="85" t="s">
        <v>47</v>
      </c>
      <c r="D13" s="85" t="s">
        <v>47</v>
      </c>
      <c r="E13" s="85" t="s">
        <v>47</v>
      </c>
      <c r="F13" s="85" t="s">
        <v>47</v>
      </c>
      <c r="G13" s="85" t="s">
        <v>47</v>
      </c>
      <c r="H13" s="85" t="s">
        <v>47</v>
      </c>
      <c r="I13" s="300">
        <f>SUM(I14:I83)</f>
        <v>0</v>
      </c>
      <c r="J13" s="301">
        <f>SUM(J14:J83)</f>
        <v>0</v>
      </c>
      <c r="K13" s="195"/>
    </row>
    <row r="14" spans="1:12" ht="30" customHeight="1">
      <c r="A14" s="186" t="s">
        <v>112</v>
      </c>
      <c r="B14" s="288" t="s">
        <v>597</v>
      </c>
      <c r="C14" s="217" t="s">
        <v>857</v>
      </c>
      <c r="D14" s="170">
        <v>22</v>
      </c>
      <c r="E14" s="170" t="s">
        <v>857</v>
      </c>
      <c r="F14" s="170" t="s">
        <v>857</v>
      </c>
      <c r="G14" s="170" t="s">
        <v>857</v>
      </c>
      <c r="H14" s="193">
        <v>22</v>
      </c>
      <c r="I14" s="179">
        <f>_xlfn.IFERROR(VALUE(G14),0)-_xlfn.IFERROR(VALUE('Table L1'!M14),0)</f>
        <v>0</v>
      </c>
      <c r="J14" s="179">
        <f>_xlfn.IFERROR(VALUE(H14),0)-_xlfn.IFERROR(VALUE('Table L1'!N14),0)</f>
        <v>0</v>
      </c>
      <c r="K14" s="13"/>
      <c r="L14" s="13"/>
    </row>
    <row r="15" spans="1:12" ht="18" customHeight="1">
      <c r="A15" s="80" t="s">
        <v>3</v>
      </c>
      <c r="B15" s="289" t="s">
        <v>4</v>
      </c>
      <c r="C15" s="170">
        <v>5243151</v>
      </c>
      <c r="D15" s="170">
        <v>2443970</v>
      </c>
      <c r="E15" s="170">
        <v>784943</v>
      </c>
      <c r="F15" s="170">
        <v>767696</v>
      </c>
      <c r="G15" s="170">
        <v>6028094</v>
      </c>
      <c r="H15" s="170">
        <v>3211666</v>
      </c>
      <c r="I15" s="179">
        <f>_xlfn.IFERROR(VALUE(G15),0)-_xlfn.IFERROR(VALUE('Table L1'!M15),0)</f>
        <v>0</v>
      </c>
      <c r="J15" s="13">
        <f>_xlfn.IFERROR(VALUE(H15),0)-_xlfn.IFERROR(VALUE('Table L1'!N15),0)</f>
        <v>0</v>
      </c>
      <c r="K15" s="13"/>
      <c r="L15" s="13"/>
    </row>
    <row r="16" spans="1:12" ht="18" customHeight="1">
      <c r="A16" s="80" t="s">
        <v>111</v>
      </c>
      <c r="B16" s="289"/>
      <c r="C16" s="170" t="s">
        <v>857</v>
      </c>
      <c r="D16" s="170" t="s">
        <v>857</v>
      </c>
      <c r="E16" s="170" t="s">
        <v>857</v>
      </c>
      <c r="F16" s="170" t="s">
        <v>857</v>
      </c>
      <c r="G16" s="170" t="s">
        <v>857</v>
      </c>
      <c r="H16" s="170" t="s">
        <v>857</v>
      </c>
      <c r="I16" s="179">
        <f>_xlfn.IFERROR(VALUE(G16),0)-_xlfn.IFERROR(VALUE('Table L1'!M16),0)</f>
        <v>0</v>
      </c>
      <c r="J16" s="13">
        <f>_xlfn.IFERROR(VALUE(H16),0)-_xlfn.IFERROR(VALUE('Table L1'!N16),0)</f>
        <v>0</v>
      </c>
      <c r="K16" s="13"/>
      <c r="L16" s="13"/>
    </row>
    <row r="17" spans="1:12" ht="18" customHeight="1">
      <c r="A17" s="80" t="s">
        <v>113</v>
      </c>
      <c r="B17" s="289" t="s">
        <v>146</v>
      </c>
      <c r="C17" s="170" t="s">
        <v>857</v>
      </c>
      <c r="D17" s="170" t="s">
        <v>857</v>
      </c>
      <c r="E17" s="170" t="s">
        <v>857</v>
      </c>
      <c r="F17" s="170" t="s">
        <v>857</v>
      </c>
      <c r="G17" s="170" t="s">
        <v>857</v>
      </c>
      <c r="H17" s="170" t="s">
        <v>857</v>
      </c>
      <c r="I17" s="179">
        <f>_xlfn.IFERROR(VALUE(G17),0)-_xlfn.IFERROR(VALUE('Table L1'!M17),0)</f>
        <v>0</v>
      </c>
      <c r="J17" s="13">
        <f>_xlfn.IFERROR(VALUE(H17),0)-_xlfn.IFERROR(VALUE('Table L1'!N17),0)</f>
        <v>0</v>
      </c>
      <c r="K17" s="13"/>
      <c r="L17" s="13"/>
    </row>
    <row r="18" spans="1:12" ht="18" customHeight="1">
      <c r="A18" s="80" t="s">
        <v>729</v>
      </c>
      <c r="B18" s="289" t="s">
        <v>730</v>
      </c>
      <c r="C18" s="170">
        <v>5</v>
      </c>
      <c r="D18" s="170" t="s">
        <v>857</v>
      </c>
      <c r="E18" s="170" t="s">
        <v>857</v>
      </c>
      <c r="F18" s="170" t="s">
        <v>857</v>
      </c>
      <c r="G18" s="170">
        <v>5</v>
      </c>
      <c r="H18" s="170" t="s">
        <v>857</v>
      </c>
      <c r="I18" s="179">
        <f>_xlfn.IFERROR(VALUE(G18),0)-_xlfn.IFERROR(VALUE('Table L1'!M18),0)</f>
        <v>0</v>
      </c>
      <c r="J18" s="13">
        <f>_xlfn.IFERROR(VALUE(H18),0)-_xlfn.IFERROR(VALUE('Table L1'!N18),0)</f>
        <v>0</v>
      </c>
      <c r="K18" s="13"/>
      <c r="L18" s="13"/>
    </row>
    <row r="19" spans="1:12" ht="30" customHeight="1">
      <c r="A19" s="80" t="s">
        <v>114</v>
      </c>
      <c r="B19" s="289" t="s">
        <v>700</v>
      </c>
      <c r="C19" s="170">
        <v>611061</v>
      </c>
      <c r="D19" s="170">
        <v>487725</v>
      </c>
      <c r="E19" s="170">
        <v>192470</v>
      </c>
      <c r="F19" s="170">
        <v>389124</v>
      </c>
      <c r="G19" s="170">
        <v>803531</v>
      </c>
      <c r="H19" s="170">
        <v>876849</v>
      </c>
      <c r="I19" s="179">
        <f>_xlfn.IFERROR(VALUE(G19),0)-_xlfn.IFERROR(VALUE('Table L1'!M19),0)</f>
        <v>0</v>
      </c>
      <c r="J19" s="13">
        <f>_xlfn.IFERROR(VALUE(H19),0)-_xlfn.IFERROR(VALUE('Table L1'!N19),0)</f>
        <v>0</v>
      </c>
      <c r="K19" s="13"/>
      <c r="L19" s="13"/>
    </row>
    <row r="20" spans="1:12" ht="18" customHeight="1">
      <c r="A20" s="80" t="s">
        <v>115</v>
      </c>
      <c r="B20" s="289" t="s">
        <v>701</v>
      </c>
      <c r="C20" s="170" t="s">
        <v>857</v>
      </c>
      <c r="D20" s="170">
        <v>944</v>
      </c>
      <c r="E20" s="170" t="s">
        <v>857</v>
      </c>
      <c r="F20" s="170">
        <v>29</v>
      </c>
      <c r="G20" s="170" t="s">
        <v>857</v>
      </c>
      <c r="H20" s="170">
        <v>973</v>
      </c>
      <c r="I20" s="179">
        <f>_xlfn.IFERROR(VALUE(G20),0)-_xlfn.IFERROR(VALUE('Table L1'!M20),0)</f>
        <v>0</v>
      </c>
      <c r="J20" s="13">
        <f>_xlfn.IFERROR(VALUE(H20),0)-_xlfn.IFERROR(VALUE('Table L1'!N20),0)</f>
        <v>0</v>
      </c>
      <c r="K20" s="13"/>
      <c r="L20" s="13"/>
    </row>
    <row r="21" spans="1:12" ht="18" customHeight="1">
      <c r="A21" s="80" t="s">
        <v>116</v>
      </c>
      <c r="B21" s="289"/>
      <c r="C21" s="170" t="s">
        <v>857</v>
      </c>
      <c r="D21" s="170" t="s">
        <v>857</v>
      </c>
      <c r="E21" s="170" t="s">
        <v>857</v>
      </c>
      <c r="F21" s="170" t="s">
        <v>857</v>
      </c>
      <c r="G21" s="170" t="s">
        <v>857</v>
      </c>
      <c r="H21" s="170" t="s">
        <v>857</v>
      </c>
      <c r="I21" s="179">
        <f>_xlfn.IFERROR(VALUE(G21),0)-_xlfn.IFERROR(VALUE('Table L1'!M21),0)</f>
        <v>0</v>
      </c>
      <c r="J21" s="13">
        <f>_xlfn.IFERROR(VALUE(H21),0)-_xlfn.IFERROR(VALUE('Table L1'!N21),0)</f>
        <v>0</v>
      </c>
      <c r="K21" s="13"/>
      <c r="L21" s="13"/>
    </row>
    <row r="22" spans="1:12" ht="18" customHeight="1">
      <c r="A22" s="80" t="s">
        <v>546</v>
      </c>
      <c r="B22" s="289" t="s">
        <v>565</v>
      </c>
      <c r="C22" s="170">
        <v>2694</v>
      </c>
      <c r="D22" s="170">
        <v>3737</v>
      </c>
      <c r="E22" s="170">
        <v>284</v>
      </c>
      <c r="F22" s="170" t="s">
        <v>857</v>
      </c>
      <c r="G22" s="170">
        <v>2978</v>
      </c>
      <c r="H22" s="170">
        <v>3737</v>
      </c>
      <c r="I22" s="179">
        <f>_xlfn.IFERROR(VALUE(G22),0)-_xlfn.IFERROR(VALUE('Table L1'!M22),0)</f>
        <v>0</v>
      </c>
      <c r="J22" s="13">
        <f>_xlfn.IFERROR(VALUE(H22),0)-_xlfn.IFERROR(VALUE('Table L1'!N22),0)</f>
        <v>0</v>
      </c>
      <c r="K22" s="13"/>
      <c r="L22" s="13"/>
    </row>
    <row r="23" spans="1:12" ht="18" customHeight="1">
      <c r="A23" s="192" t="s">
        <v>547</v>
      </c>
      <c r="B23" s="290" t="s">
        <v>536</v>
      </c>
      <c r="C23" s="170">
        <v>398</v>
      </c>
      <c r="D23" s="170">
        <v>1374378</v>
      </c>
      <c r="E23" s="170" t="s">
        <v>857</v>
      </c>
      <c r="F23" s="170">
        <v>50910</v>
      </c>
      <c r="G23" s="170">
        <v>398</v>
      </c>
      <c r="H23" s="170">
        <v>1425288</v>
      </c>
      <c r="I23" s="179">
        <f>_xlfn.IFERROR(VALUE(G23),0)-_xlfn.IFERROR(VALUE('Table L1'!M23),0)</f>
        <v>0</v>
      </c>
      <c r="J23" s="13">
        <f>_xlfn.IFERROR(VALUE(H23),0)-_xlfn.IFERROR(VALUE('Table L1'!N23),0)</f>
        <v>0</v>
      </c>
      <c r="K23" s="13"/>
      <c r="L23" s="13"/>
    </row>
    <row r="24" spans="1:12" ht="30" customHeight="1">
      <c r="A24" s="80" t="s">
        <v>117</v>
      </c>
      <c r="B24" s="289" t="s">
        <v>150</v>
      </c>
      <c r="C24" s="170" t="s">
        <v>857</v>
      </c>
      <c r="D24" s="170" t="s">
        <v>857</v>
      </c>
      <c r="E24" s="170" t="s">
        <v>857</v>
      </c>
      <c r="F24" s="170" t="s">
        <v>857</v>
      </c>
      <c r="G24" s="170" t="s">
        <v>857</v>
      </c>
      <c r="H24" s="170" t="s">
        <v>857</v>
      </c>
      <c r="I24" s="179">
        <f>_xlfn.IFERROR(VALUE(G24),0)-_xlfn.IFERROR(VALUE('Table L1'!M24),0)</f>
        <v>0</v>
      </c>
      <c r="J24" s="13">
        <f>_xlfn.IFERROR(VALUE(H24),0)-_xlfn.IFERROR(VALUE('Table L1'!N24),0)</f>
        <v>0</v>
      </c>
      <c r="K24" s="13"/>
      <c r="L24" s="13"/>
    </row>
    <row r="25" spans="1:12" ht="18" customHeight="1">
      <c r="A25" s="80" t="s">
        <v>843</v>
      </c>
      <c r="B25" s="289" t="s">
        <v>844</v>
      </c>
      <c r="C25" s="170">
        <v>273436</v>
      </c>
      <c r="D25" s="170">
        <v>2626</v>
      </c>
      <c r="E25" s="170" t="s">
        <v>857</v>
      </c>
      <c r="F25" s="170" t="s">
        <v>857</v>
      </c>
      <c r="G25" s="170">
        <v>273436</v>
      </c>
      <c r="H25" s="170">
        <v>2626</v>
      </c>
      <c r="I25" s="179">
        <f>_xlfn.IFERROR(VALUE(G25),0)-_xlfn.IFERROR(VALUE('Table L1'!M25),0)</f>
        <v>0</v>
      </c>
      <c r="J25" s="13">
        <f>_xlfn.IFERROR(VALUE(H25),0)-_xlfn.IFERROR(VALUE('Table L1'!N25),0)</f>
        <v>0</v>
      </c>
      <c r="K25" s="13"/>
      <c r="L25" s="13"/>
    </row>
    <row r="26" spans="1:12" ht="18" customHeight="1">
      <c r="A26" s="80" t="s">
        <v>731</v>
      </c>
      <c r="B26" s="289" t="s">
        <v>732</v>
      </c>
      <c r="C26" s="170">
        <v>235245</v>
      </c>
      <c r="D26" s="170">
        <v>5129570</v>
      </c>
      <c r="E26" s="170">
        <v>25002</v>
      </c>
      <c r="F26" s="170">
        <v>286687</v>
      </c>
      <c r="G26" s="170">
        <v>260247</v>
      </c>
      <c r="H26" s="170">
        <v>5416257</v>
      </c>
      <c r="I26" s="179">
        <f>_xlfn.IFERROR(VALUE(G26),0)-_xlfn.IFERROR(VALUE('Table L1'!M26),0)</f>
        <v>0</v>
      </c>
      <c r="J26" s="13">
        <f>_xlfn.IFERROR(VALUE(H26),0)-_xlfn.IFERROR(VALUE('Table L1'!N26),0)</f>
        <v>0</v>
      </c>
      <c r="K26" s="13"/>
      <c r="L26" s="13"/>
    </row>
    <row r="27" spans="1:12" ht="18" customHeight="1">
      <c r="A27" s="80" t="s">
        <v>817</v>
      </c>
      <c r="B27" s="289" t="s">
        <v>818</v>
      </c>
      <c r="C27" s="170" t="s">
        <v>857</v>
      </c>
      <c r="D27" s="170">
        <v>8223</v>
      </c>
      <c r="E27" s="170" t="s">
        <v>857</v>
      </c>
      <c r="F27" s="170" t="s">
        <v>857</v>
      </c>
      <c r="G27" s="170" t="s">
        <v>857</v>
      </c>
      <c r="H27" s="170">
        <v>8223</v>
      </c>
      <c r="I27" s="179">
        <f>_xlfn.IFERROR(VALUE(G27),0)-_xlfn.IFERROR(VALUE('Table L1'!M27),0)</f>
        <v>0</v>
      </c>
      <c r="J27" s="13">
        <f>_xlfn.IFERROR(VALUE(H27),0)-_xlfn.IFERROR(VALUE('Table L1'!N27),0)</f>
        <v>0</v>
      </c>
      <c r="K27" s="13"/>
      <c r="L27" s="13"/>
    </row>
    <row r="28" spans="1:12" ht="18" customHeight="1">
      <c r="A28" s="192" t="s">
        <v>596</v>
      </c>
      <c r="B28" s="290"/>
      <c r="C28" s="170" t="s">
        <v>857</v>
      </c>
      <c r="D28" s="170" t="s">
        <v>857</v>
      </c>
      <c r="E28" s="170" t="s">
        <v>857</v>
      </c>
      <c r="F28" s="170" t="s">
        <v>857</v>
      </c>
      <c r="G28" s="170" t="s">
        <v>857</v>
      </c>
      <c r="H28" s="170" t="s">
        <v>857</v>
      </c>
      <c r="I28" s="179">
        <f>_xlfn.IFERROR(VALUE(G28),0)-_xlfn.IFERROR(VALUE('Table L1'!M28),0)</f>
        <v>0</v>
      </c>
      <c r="J28" s="13">
        <f>_xlfn.IFERROR(VALUE(H28),0)-_xlfn.IFERROR(VALUE('Table L1'!N28),0)</f>
        <v>0</v>
      </c>
      <c r="K28" s="13"/>
      <c r="L28" s="13"/>
    </row>
    <row r="29" spans="1:12" ht="30" customHeight="1">
      <c r="A29" s="80" t="s">
        <v>118</v>
      </c>
      <c r="B29" s="289" t="s">
        <v>566</v>
      </c>
      <c r="C29" s="170" t="s">
        <v>857</v>
      </c>
      <c r="D29" s="170">
        <v>8011076</v>
      </c>
      <c r="E29" s="170" t="s">
        <v>857</v>
      </c>
      <c r="F29" s="170">
        <v>552072</v>
      </c>
      <c r="G29" s="170" t="s">
        <v>857</v>
      </c>
      <c r="H29" s="170">
        <v>8563148</v>
      </c>
      <c r="I29" s="179">
        <f>_xlfn.IFERROR(VALUE(G29),0)-_xlfn.IFERROR(VALUE('Table L1'!M29),0)</f>
        <v>0</v>
      </c>
      <c r="J29" s="13">
        <f>_xlfn.IFERROR(VALUE(H29),0)-_xlfn.IFERROR(VALUE('Table L1'!N29),0)</f>
        <v>0</v>
      </c>
      <c r="K29" s="13"/>
      <c r="L29" s="13"/>
    </row>
    <row r="30" spans="1:12" ht="18" customHeight="1">
      <c r="A30" s="80" t="s">
        <v>834</v>
      </c>
      <c r="B30" s="289" t="s">
        <v>835</v>
      </c>
      <c r="C30" s="170" t="s">
        <v>857</v>
      </c>
      <c r="D30" s="170" t="s">
        <v>857</v>
      </c>
      <c r="E30" s="170" t="s">
        <v>857</v>
      </c>
      <c r="F30" s="170" t="s">
        <v>857</v>
      </c>
      <c r="G30" s="170" t="s">
        <v>857</v>
      </c>
      <c r="H30" s="170" t="s">
        <v>857</v>
      </c>
      <c r="I30" s="179">
        <f>_xlfn.IFERROR(VALUE(G30),0)-_xlfn.IFERROR(VALUE('Table L1'!M30),0)</f>
        <v>0</v>
      </c>
      <c r="J30" s="13">
        <f>_xlfn.IFERROR(VALUE(H30),0)-_xlfn.IFERROR(VALUE('Table L1'!N30),0)</f>
        <v>0</v>
      </c>
      <c r="K30" s="13"/>
      <c r="L30" s="13"/>
    </row>
    <row r="31" spans="1:12" ht="18" customHeight="1">
      <c r="A31" s="80" t="s">
        <v>702</v>
      </c>
      <c r="B31" s="289" t="s">
        <v>703</v>
      </c>
      <c r="C31" s="170" t="s">
        <v>857</v>
      </c>
      <c r="D31" s="170">
        <v>1566372</v>
      </c>
      <c r="E31" s="170" t="s">
        <v>857</v>
      </c>
      <c r="F31" s="170">
        <v>1738031</v>
      </c>
      <c r="G31" s="170" t="s">
        <v>857</v>
      </c>
      <c r="H31" s="170">
        <v>3304403</v>
      </c>
      <c r="I31" s="179">
        <f>_xlfn.IFERROR(VALUE(G31),0)-_xlfn.IFERROR(VALUE('Table L1'!M31),0)</f>
        <v>0</v>
      </c>
      <c r="J31" s="13">
        <f>_xlfn.IFERROR(VALUE(H31),0)-_xlfn.IFERROR(VALUE('Table L1'!N31),0)</f>
        <v>0</v>
      </c>
      <c r="K31" s="13"/>
      <c r="L31" s="13"/>
    </row>
    <row r="32" spans="1:12" ht="18" customHeight="1">
      <c r="A32" s="80" t="s">
        <v>711</v>
      </c>
      <c r="B32" s="289" t="s">
        <v>101</v>
      </c>
      <c r="C32" s="170">
        <v>43585</v>
      </c>
      <c r="D32" s="170">
        <v>131007</v>
      </c>
      <c r="E32" s="170">
        <v>11148</v>
      </c>
      <c r="F32" s="170">
        <v>6768</v>
      </c>
      <c r="G32" s="170">
        <v>54733</v>
      </c>
      <c r="H32" s="170">
        <v>137775</v>
      </c>
      <c r="I32" s="179">
        <f>_xlfn.IFERROR(VALUE(G32),0)-_xlfn.IFERROR(VALUE('Table L1'!M32),0)</f>
        <v>0</v>
      </c>
      <c r="J32" s="13">
        <f>_xlfn.IFERROR(VALUE(H32),0)-_xlfn.IFERROR(VALUE('Table L1'!N32),0)</f>
        <v>0</v>
      </c>
      <c r="K32" s="13"/>
      <c r="L32" s="13"/>
    </row>
    <row r="33" spans="1:12" ht="18" customHeight="1">
      <c r="A33" s="192" t="s">
        <v>548</v>
      </c>
      <c r="B33" s="290" t="s">
        <v>567</v>
      </c>
      <c r="C33" s="170">
        <v>9171</v>
      </c>
      <c r="D33" s="170">
        <v>29327</v>
      </c>
      <c r="E33" s="170" t="s">
        <v>857</v>
      </c>
      <c r="F33" s="170">
        <v>89</v>
      </c>
      <c r="G33" s="170">
        <v>9171</v>
      </c>
      <c r="H33" s="170">
        <v>29416</v>
      </c>
      <c r="I33" s="179">
        <f>_xlfn.IFERROR(VALUE(G33),0)-_xlfn.IFERROR(VALUE('Table L1'!M33),0)</f>
        <v>0</v>
      </c>
      <c r="J33" s="13">
        <f>_xlfn.IFERROR(VALUE(H33),0)-_xlfn.IFERROR(VALUE('Table L1'!N33),0)</f>
        <v>0</v>
      </c>
      <c r="K33" s="13"/>
      <c r="L33" s="13"/>
    </row>
    <row r="34" spans="1:12" ht="30" customHeight="1">
      <c r="A34" s="192" t="s">
        <v>549</v>
      </c>
      <c r="B34" s="290"/>
      <c r="C34" s="170" t="s">
        <v>857</v>
      </c>
      <c r="D34" s="170" t="s">
        <v>857</v>
      </c>
      <c r="E34" s="170" t="s">
        <v>857</v>
      </c>
      <c r="F34" s="170" t="s">
        <v>857</v>
      </c>
      <c r="G34" s="170" t="s">
        <v>857</v>
      </c>
      <c r="H34" s="170" t="s">
        <v>857</v>
      </c>
      <c r="I34" s="179">
        <f>_xlfn.IFERROR(VALUE(G34),0)-_xlfn.IFERROR(VALUE('Table L1'!M34),0)</f>
        <v>0</v>
      </c>
      <c r="J34" s="13">
        <f>_xlfn.IFERROR(VALUE(H34),0)-_xlfn.IFERROR(VALUE('Table L1'!N34),0)</f>
        <v>0</v>
      </c>
      <c r="K34" s="13"/>
      <c r="L34" s="13"/>
    </row>
    <row r="35" spans="1:12" ht="18" customHeight="1">
      <c r="A35" s="192" t="s">
        <v>550</v>
      </c>
      <c r="B35" s="290" t="s">
        <v>733</v>
      </c>
      <c r="C35" s="170">
        <v>93136</v>
      </c>
      <c r="D35" s="170">
        <v>2174</v>
      </c>
      <c r="E35" s="170" t="s">
        <v>857</v>
      </c>
      <c r="F35" s="170" t="s">
        <v>857</v>
      </c>
      <c r="G35" s="170">
        <v>93136</v>
      </c>
      <c r="H35" s="170">
        <v>2174</v>
      </c>
      <c r="I35" s="179">
        <f>_xlfn.IFERROR(VALUE(G35),0)-_xlfn.IFERROR(VALUE('Table L1'!M35),0)</f>
        <v>0</v>
      </c>
      <c r="J35" s="13">
        <f>_xlfn.IFERROR(VALUE(H35),0)-_xlfn.IFERROR(VALUE('Table L1'!N35),0)</f>
        <v>0</v>
      </c>
      <c r="K35" s="13"/>
      <c r="L35" s="13"/>
    </row>
    <row r="36" spans="1:12" ht="18" customHeight="1">
      <c r="A36" s="80" t="s">
        <v>715</v>
      </c>
      <c r="B36" s="289" t="s">
        <v>568</v>
      </c>
      <c r="C36" s="170">
        <v>491837</v>
      </c>
      <c r="D36" s="170">
        <v>632838</v>
      </c>
      <c r="E36" s="170">
        <v>124477</v>
      </c>
      <c r="F36" s="170">
        <v>112861</v>
      </c>
      <c r="G36" s="170">
        <v>616314</v>
      </c>
      <c r="H36" s="170">
        <v>745699</v>
      </c>
      <c r="I36" s="179">
        <f>_xlfn.IFERROR(VALUE(G36),0)-_xlfn.IFERROR(VALUE('Table L1'!M36),0)</f>
        <v>0</v>
      </c>
      <c r="J36" s="13">
        <f>_xlfn.IFERROR(VALUE(H36),0)-_xlfn.IFERROR(VALUE('Table L1'!N36),0)</f>
        <v>0</v>
      </c>
      <c r="K36" s="13"/>
      <c r="L36" s="13"/>
    </row>
    <row r="37" spans="1:12" ht="18" customHeight="1">
      <c r="A37" s="192" t="s">
        <v>716</v>
      </c>
      <c r="B37" s="291" t="s">
        <v>717</v>
      </c>
      <c r="C37" s="170" t="s">
        <v>857</v>
      </c>
      <c r="D37" s="170">
        <v>111826</v>
      </c>
      <c r="E37" s="170" t="s">
        <v>857</v>
      </c>
      <c r="F37" s="170">
        <v>18697</v>
      </c>
      <c r="G37" s="170" t="s">
        <v>857</v>
      </c>
      <c r="H37" s="170">
        <v>130523</v>
      </c>
      <c r="I37" s="179">
        <f>_xlfn.IFERROR(VALUE(G37),0)-_xlfn.IFERROR(VALUE('Table L1'!M37),0)</f>
        <v>0</v>
      </c>
      <c r="J37" s="13">
        <f>_xlfn.IFERROR(VALUE(H37),0)-_xlfn.IFERROR(VALUE('Table L1'!N37),0)</f>
        <v>0</v>
      </c>
      <c r="K37" s="13"/>
      <c r="L37" s="13"/>
    </row>
    <row r="38" spans="1:12" ht="18" customHeight="1">
      <c r="A38" s="231" t="s">
        <v>698</v>
      </c>
      <c r="B38" s="292" t="s">
        <v>699</v>
      </c>
      <c r="C38" s="171">
        <v>1778124</v>
      </c>
      <c r="D38" s="171">
        <v>777522</v>
      </c>
      <c r="E38" s="171">
        <v>496142</v>
      </c>
      <c r="F38" s="171">
        <v>263935</v>
      </c>
      <c r="G38" s="171">
        <v>2274266</v>
      </c>
      <c r="H38" s="171">
        <v>1041457</v>
      </c>
      <c r="I38" s="191">
        <f>_xlfn.IFERROR(VALUE(G38),0)-_xlfn.IFERROR(VALUE('Table L1'!M38),0)</f>
        <v>0</v>
      </c>
      <c r="J38" s="13">
        <f>_xlfn.IFERROR(VALUE(H38),0)-_xlfn.IFERROR(VALUE('Table L1'!N38),0)</f>
        <v>0</v>
      </c>
      <c r="K38" s="13"/>
      <c r="L38" s="13"/>
    </row>
    <row r="39" spans="1:12" ht="30" customHeight="1">
      <c r="A39" s="80" t="s">
        <v>576</v>
      </c>
      <c r="B39" s="289" t="s">
        <v>577</v>
      </c>
      <c r="C39" s="170" t="s">
        <v>857</v>
      </c>
      <c r="D39" s="170" t="s">
        <v>857</v>
      </c>
      <c r="E39" s="170" t="s">
        <v>857</v>
      </c>
      <c r="F39" s="170" t="s">
        <v>857</v>
      </c>
      <c r="G39" s="170" t="s">
        <v>857</v>
      </c>
      <c r="H39" s="170" t="s">
        <v>857</v>
      </c>
      <c r="I39" s="13">
        <f>_xlfn.IFERROR(VALUE(G39),0)-_xlfn.IFERROR(VALUE('Table L1'!M39),0)</f>
        <v>0</v>
      </c>
      <c r="J39" s="13">
        <f>_xlfn.IFERROR(VALUE(H39),0)-_xlfn.IFERROR(VALUE('Table L1'!N39),0)</f>
        <v>0</v>
      </c>
      <c r="K39" s="13"/>
      <c r="L39" s="13"/>
    </row>
    <row r="40" spans="1:12" ht="18" customHeight="1">
      <c r="A40" s="80" t="s">
        <v>734</v>
      </c>
      <c r="B40" s="289" t="s">
        <v>728</v>
      </c>
      <c r="C40" s="170">
        <v>72750</v>
      </c>
      <c r="D40" s="170">
        <v>152103</v>
      </c>
      <c r="E40" s="170">
        <v>93424</v>
      </c>
      <c r="F40" s="170">
        <v>20204</v>
      </c>
      <c r="G40" s="170">
        <v>166174</v>
      </c>
      <c r="H40" s="170">
        <v>172307</v>
      </c>
      <c r="I40" s="191">
        <f>_xlfn.IFERROR(VALUE(G40),0)-_xlfn.IFERROR(VALUE('Table L1'!M40),0)</f>
        <v>0</v>
      </c>
      <c r="J40" s="13">
        <f>_xlfn.IFERROR(VALUE(H40),0)-_xlfn.IFERROR(VALUE('Table L1'!N40),0)</f>
        <v>0</v>
      </c>
      <c r="K40" s="13"/>
      <c r="L40" s="13"/>
    </row>
    <row r="41" spans="1:12" ht="18" customHeight="1">
      <c r="A41" s="80" t="s">
        <v>551</v>
      </c>
      <c r="B41" s="289" t="s">
        <v>532</v>
      </c>
      <c r="C41" s="170">
        <v>732498</v>
      </c>
      <c r="D41" s="170">
        <v>1505165</v>
      </c>
      <c r="E41" s="170">
        <v>632745</v>
      </c>
      <c r="F41" s="170">
        <v>60806</v>
      </c>
      <c r="G41" s="170">
        <v>1365243</v>
      </c>
      <c r="H41" s="170">
        <v>1565971</v>
      </c>
      <c r="I41" s="191">
        <f>_xlfn.IFERROR(VALUE(G41),0)-_xlfn.IFERROR(VALUE('Table L1'!M41),0)</f>
        <v>0</v>
      </c>
      <c r="J41" s="13">
        <f>_xlfn.IFERROR(VALUE(H41),0)-_xlfn.IFERROR(VALUE('Table L1'!N41),0)</f>
        <v>0</v>
      </c>
      <c r="K41" s="13"/>
      <c r="L41" s="13"/>
    </row>
    <row r="42" spans="1:12" ht="18" customHeight="1">
      <c r="A42" s="80" t="s">
        <v>119</v>
      </c>
      <c r="B42" s="289"/>
      <c r="C42" s="170" t="s">
        <v>857</v>
      </c>
      <c r="D42" s="170" t="s">
        <v>857</v>
      </c>
      <c r="E42" s="170" t="s">
        <v>857</v>
      </c>
      <c r="F42" s="170" t="s">
        <v>857</v>
      </c>
      <c r="G42" s="170" t="s">
        <v>857</v>
      </c>
      <c r="H42" s="170" t="s">
        <v>857</v>
      </c>
      <c r="I42" s="191">
        <f>_xlfn.IFERROR(VALUE(G42),0)-_xlfn.IFERROR(VALUE('Table L1'!M42),0)</f>
        <v>0</v>
      </c>
      <c r="J42" s="13">
        <f>_xlfn.IFERROR(VALUE(H42),0)-_xlfn.IFERROR(VALUE('Table L1'!N42),0)</f>
        <v>0</v>
      </c>
      <c r="K42" s="13"/>
      <c r="L42" s="13"/>
    </row>
    <row r="43" spans="1:12" ht="18" customHeight="1">
      <c r="A43" s="80" t="s">
        <v>813</v>
      </c>
      <c r="B43" s="289" t="s">
        <v>812</v>
      </c>
      <c r="C43" s="170">
        <v>921960</v>
      </c>
      <c r="D43" s="170" t="s">
        <v>857</v>
      </c>
      <c r="E43" s="170" t="s">
        <v>857</v>
      </c>
      <c r="F43" s="170" t="s">
        <v>857</v>
      </c>
      <c r="G43" s="170">
        <v>921960</v>
      </c>
      <c r="H43" s="170" t="s">
        <v>857</v>
      </c>
      <c r="I43" s="191">
        <f>_xlfn.IFERROR(VALUE(G43),0)-_xlfn.IFERROR(VALUE('Table L1'!M43),0)</f>
        <v>0</v>
      </c>
      <c r="J43" s="13">
        <f>_xlfn.IFERROR(VALUE(H43),0)-_xlfn.IFERROR(VALUE('Table L1'!N43),0)</f>
        <v>0</v>
      </c>
      <c r="K43" s="13"/>
      <c r="L43" s="13"/>
    </row>
    <row r="44" spans="1:12" ht="30" customHeight="1">
      <c r="A44" s="80" t="s">
        <v>120</v>
      </c>
      <c r="B44" s="289" t="s">
        <v>154</v>
      </c>
      <c r="C44" s="170">
        <v>810301</v>
      </c>
      <c r="D44" s="170">
        <v>137034</v>
      </c>
      <c r="E44" s="170">
        <v>448048</v>
      </c>
      <c r="F44" s="170">
        <v>5928</v>
      </c>
      <c r="G44" s="170">
        <v>1258349</v>
      </c>
      <c r="H44" s="170">
        <v>142962</v>
      </c>
      <c r="I44" s="191">
        <f>_xlfn.IFERROR(VALUE(G44),0)-_xlfn.IFERROR(VALUE('Table L1'!M44),0)</f>
        <v>0</v>
      </c>
      <c r="J44" s="13">
        <f>_xlfn.IFERROR(VALUE(H44),0)-_xlfn.IFERROR(VALUE('Table L1'!N44),0)</f>
        <v>0</v>
      </c>
      <c r="K44" s="13"/>
      <c r="L44" s="13"/>
    </row>
    <row r="45" spans="1:12" ht="18" customHeight="1">
      <c r="A45" s="80" t="s">
        <v>121</v>
      </c>
      <c r="B45" s="289" t="s">
        <v>157</v>
      </c>
      <c r="C45" s="170" t="s">
        <v>857</v>
      </c>
      <c r="D45" s="170" t="s">
        <v>857</v>
      </c>
      <c r="E45" s="170" t="s">
        <v>857</v>
      </c>
      <c r="F45" s="170" t="s">
        <v>857</v>
      </c>
      <c r="G45" s="170" t="s">
        <v>857</v>
      </c>
      <c r="H45" s="170" t="s">
        <v>857</v>
      </c>
      <c r="I45" s="191">
        <f>_xlfn.IFERROR(VALUE(G45),0)-_xlfn.IFERROR(VALUE('Table L1'!M45),0)</f>
        <v>0</v>
      </c>
      <c r="J45" s="13">
        <f>_xlfn.IFERROR(VALUE(H45),0)-_xlfn.IFERROR(VALUE('Table L1'!N45),0)</f>
        <v>0</v>
      </c>
      <c r="K45" s="13"/>
      <c r="L45" s="13"/>
    </row>
    <row r="46" spans="1:12" ht="18" customHeight="1">
      <c r="A46" s="80" t="s">
        <v>122</v>
      </c>
      <c r="B46" s="289" t="s">
        <v>159</v>
      </c>
      <c r="C46" s="170">
        <v>73045</v>
      </c>
      <c r="D46" s="170">
        <v>5540514</v>
      </c>
      <c r="E46" s="170">
        <v>1441028</v>
      </c>
      <c r="F46" s="170">
        <v>797275</v>
      </c>
      <c r="G46" s="170">
        <v>1514073</v>
      </c>
      <c r="H46" s="170">
        <v>6337789</v>
      </c>
      <c r="I46" s="191">
        <f>_xlfn.IFERROR(VALUE(G46),0)-_xlfn.IFERROR(VALUE('Table L1'!M46),0)</f>
        <v>0</v>
      </c>
      <c r="J46" s="13">
        <f>_xlfn.IFERROR(VALUE(H46),0)-_xlfn.IFERROR(VALUE('Table L1'!N46),0)</f>
        <v>0</v>
      </c>
      <c r="K46" s="13"/>
      <c r="L46" s="13"/>
    </row>
    <row r="47" spans="1:12" ht="18" customHeight="1">
      <c r="A47" s="80" t="s">
        <v>123</v>
      </c>
      <c r="B47" s="289" t="s">
        <v>161</v>
      </c>
      <c r="C47" s="170" t="s">
        <v>857</v>
      </c>
      <c r="D47" s="170">
        <v>343</v>
      </c>
      <c r="E47" s="170" t="s">
        <v>857</v>
      </c>
      <c r="F47" s="170" t="s">
        <v>857</v>
      </c>
      <c r="G47" s="170" t="s">
        <v>857</v>
      </c>
      <c r="H47" s="170">
        <v>343</v>
      </c>
      <c r="I47" s="191">
        <f>_xlfn.IFERROR(VALUE(G47),0)-_xlfn.IFERROR(VALUE('Table L1'!M47),0)</f>
        <v>0</v>
      </c>
      <c r="J47" s="13">
        <f>_xlfn.IFERROR(VALUE(H47),0)-_xlfn.IFERROR(VALUE('Table L1'!N47),0)</f>
        <v>0</v>
      </c>
      <c r="K47" s="13"/>
      <c r="L47" s="13"/>
    </row>
    <row r="48" spans="1:12" ht="18" customHeight="1">
      <c r="A48" s="80" t="s">
        <v>124</v>
      </c>
      <c r="B48" s="289" t="s">
        <v>578</v>
      </c>
      <c r="C48" s="170">
        <v>3923841</v>
      </c>
      <c r="D48" s="170">
        <v>2057887</v>
      </c>
      <c r="E48" s="170">
        <v>1084649</v>
      </c>
      <c r="F48" s="170">
        <v>271290</v>
      </c>
      <c r="G48" s="170">
        <v>5008490</v>
      </c>
      <c r="H48" s="170">
        <v>2329177</v>
      </c>
      <c r="I48" s="191">
        <f>_xlfn.IFERROR(VALUE(G48),0)-_xlfn.IFERROR(VALUE('Table L1'!M48),0)</f>
        <v>0</v>
      </c>
      <c r="J48" s="13">
        <f>_xlfn.IFERROR(VALUE(H48),0)-_xlfn.IFERROR(VALUE('Table L1'!N48),0)</f>
        <v>0</v>
      </c>
      <c r="K48" s="13"/>
      <c r="L48" s="13"/>
    </row>
    <row r="49" spans="1:12" ht="30" customHeight="1">
      <c r="A49" s="80" t="s">
        <v>125</v>
      </c>
      <c r="B49" s="289"/>
      <c r="C49" s="170" t="s">
        <v>857</v>
      </c>
      <c r="D49" s="170" t="s">
        <v>857</v>
      </c>
      <c r="E49" s="170" t="s">
        <v>857</v>
      </c>
      <c r="F49" s="170" t="s">
        <v>857</v>
      </c>
      <c r="G49" s="170" t="s">
        <v>857</v>
      </c>
      <c r="H49" s="170" t="s">
        <v>857</v>
      </c>
      <c r="I49" s="191">
        <f>_xlfn.IFERROR(VALUE(G49),0)-_xlfn.IFERROR(VALUE('Table L1'!M49),0)</f>
        <v>0</v>
      </c>
      <c r="J49" s="13">
        <f>_xlfn.IFERROR(VALUE(H49),0)-_xlfn.IFERROR(VALUE('Table L1'!N49),0)</f>
        <v>0</v>
      </c>
      <c r="K49" s="13"/>
      <c r="L49" s="13"/>
    </row>
    <row r="50" spans="1:12" ht="18" customHeight="1">
      <c r="A50" s="80" t="s">
        <v>552</v>
      </c>
      <c r="B50" s="289" t="s">
        <v>579</v>
      </c>
      <c r="C50" s="170" t="s">
        <v>857</v>
      </c>
      <c r="D50" s="170">
        <v>51061</v>
      </c>
      <c r="E50" s="170" t="s">
        <v>857</v>
      </c>
      <c r="F50" s="170">
        <v>3191</v>
      </c>
      <c r="G50" s="170" t="s">
        <v>857</v>
      </c>
      <c r="H50" s="170">
        <v>54252</v>
      </c>
      <c r="I50" s="191">
        <f>_xlfn.IFERROR(VALUE(G50),0)-_xlfn.IFERROR(VALUE('Table L1'!M50),0)</f>
        <v>0</v>
      </c>
      <c r="J50" s="13">
        <f>_xlfn.IFERROR(VALUE(H50),0)-_xlfn.IFERROR(VALUE('Table L1'!N50),0)</f>
        <v>0</v>
      </c>
      <c r="K50" s="13"/>
      <c r="L50" s="13"/>
    </row>
    <row r="51" spans="1:12" ht="18" customHeight="1">
      <c r="A51" s="80" t="s">
        <v>126</v>
      </c>
      <c r="B51" s="289" t="s">
        <v>164</v>
      </c>
      <c r="C51" s="170" t="s">
        <v>857</v>
      </c>
      <c r="D51" s="170" t="s">
        <v>857</v>
      </c>
      <c r="E51" s="170" t="s">
        <v>857</v>
      </c>
      <c r="F51" s="170" t="s">
        <v>857</v>
      </c>
      <c r="G51" s="170" t="s">
        <v>857</v>
      </c>
      <c r="H51" s="170" t="s">
        <v>857</v>
      </c>
      <c r="I51" s="191">
        <f>_xlfn.IFERROR(VALUE(G51),0)-_xlfn.IFERROR(VALUE('Table L1'!M51),0)</f>
        <v>0</v>
      </c>
      <c r="J51" s="13">
        <f>_xlfn.IFERROR(VALUE(H51),0)-_xlfn.IFERROR(VALUE('Table L1'!N51),0)</f>
        <v>0</v>
      </c>
      <c r="K51" s="13"/>
      <c r="L51" s="13"/>
    </row>
    <row r="52" spans="1:12" ht="18" customHeight="1">
      <c r="A52" s="80" t="s">
        <v>553</v>
      </c>
      <c r="B52" s="289"/>
      <c r="C52" s="170" t="s">
        <v>857</v>
      </c>
      <c r="D52" s="170" t="s">
        <v>857</v>
      </c>
      <c r="E52" s="170" t="s">
        <v>857</v>
      </c>
      <c r="F52" s="170" t="s">
        <v>857</v>
      </c>
      <c r="G52" s="170" t="s">
        <v>857</v>
      </c>
      <c r="H52" s="170" t="s">
        <v>857</v>
      </c>
      <c r="I52" s="191">
        <f>_xlfn.IFERROR(VALUE(G52),0)-_xlfn.IFERROR(VALUE('Table L1'!M52),0)</f>
        <v>0</v>
      </c>
      <c r="J52" s="13">
        <f>_xlfn.IFERROR(VALUE(H52),0)-_xlfn.IFERROR(VALUE('Table L1'!N52),0)</f>
        <v>0</v>
      </c>
      <c r="K52" s="13"/>
      <c r="L52" s="13"/>
    </row>
    <row r="53" spans="1:12" ht="18" customHeight="1">
      <c r="A53" s="80" t="s">
        <v>127</v>
      </c>
      <c r="B53" s="289"/>
      <c r="C53" s="170" t="s">
        <v>857</v>
      </c>
      <c r="D53" s="170" t="s">
        <v>857</v>
      </c>
      <c r="E53" s="170" t="s">
        <v>857</v>
      </c>
      <c r="F53" s="170" t="s">
        <v>857</v>
      </c>
      <c r="G53" s="170" t="s">
        <v>857</v>
      </c>
      <c r="H53" s="170" t="s">
        <v>857</v>
      </c>
      <c r="I53" s="191">
        <f>_xlfn.IFERROR(VALUE(G53),0)-_xlfn.IFERROR(VALUE('Table L1'!M53),0)</f>
        <v>0</v>
      </c>
      <c r="J53" s="13">
        <f>_xlfn.IFERROR(VALUE(H53),0)-_xlfn.IFERROR(VALUE('Table L1'!N53),0)</f>
        <v>0</v>
      </c>
      <c r="K53" s="13"/>
      <c r="L53" s="13"/>
    </row>
    <row r="54" spans="1:12" ht="30" customHeight="1">
      <c r="A54" s="80" t="s">
        <v>128</v>
      </c>
      <c r="B54" s="289" t="s">
        <v>168</v>
      </c>
      <c r="C54" s="170" t="s">
        <v>857</v>
      </c>
      <c r="D54" s="170">
        <v>757</v>
      </c>
      <c r="E54" s="170" t="s">
        <v>857</v>
      </c>
      <c r="F54" s="170" t="s">
        <v>857</v>
      </c>
      <c r="G54" s="170" t="s">
        <v>857</v>
      </c>
      <c r="H54" s="170">
        <v>757</v>
      </c>
      <c r="I54" s="191">
        <f>_xlfn.IFERROR(VALUE(G54),0)-_xlfn.IFERROR(VALUE('Table L1'!M54),0)</f>
        <v>0</v>
      </c>
      <c r="J54" s="13">
        <f>_xlfn.IFERROR(VALUE(H54),0)-_xlfn.IFERROR(VALUE('Table L1'!N54),0)</f>
        <v>0</v>
      </c>
      <c r="K54" s="13"/>
      <c r="L54" s="13"/>
    </row>
    <row r="55" spans="1:12" ht="18" customHeight="1">
      <c r="A55" s="80" t="s">
        <v>832</v>
      </c>
      <c r="B55" s="289"/>
      <c r="C55" s="170" t="s">
        <v>857</v>
      </c>
      <c r="D55" s="170" t="s">
        <v>857</v>
      </c>
      <c r="E55" s="170" t="s">
        <v>857</v>
      </c>
      <c r="F55" s="170" t="s">
        <v>857</v>
      </c>
      <c r="G55" s="170" t="s">
        <v>857</v>
      </c>
      <c r="H55" s="170" t="s">
        <v>857</v>
      </c>
      <c r="I55" s="191">
        <f>_xlfn.IFERROR(VALUE(G55),0)-_xlfn.IFERROR(VALUE('Table L1'!M55),0)</f>
        <v>0</v>
      </c>
      <c r="J55" s="13">
        <f>_xlfn.IFERROR(VALUE(H55),0)-_xlfn.IFERROR(VALUE('Table L1'!N55),0)</f>
        <v>0</v>
      </c>
      <c r="K55" s="13"/>
      <c r="L55" s="13"/>
    </row>
    <row r="56" spans="1:12" ht="18" customHeight="1">
      <c r="A56" s="80" t="s">
        <v>697</v>
      </c>
      <c r="B56" s="289" t="s">
        <v>696</v>
      </c>
      <c r="C56" s="170" t="s">
        <v>857</v>
      </c>
      <c r="D56" s="170" t="s">
        <v>857</v>
      </c>
      <c r="E56" s="170" t="s">
        <v>857</v>
      </c>
      <c r="F56" s="170" t="s">
        <v>857</v>
      </c>
      <c r="G56" s="170" t="s">
        <v>857</v>
      </c>
      <c r="H56" s="170" t="s">
        <v>857</v>
      </c>
      <c r="I56" s="191">
        <f>_xlfn.IFERROR(VALUE(G56),0)-_xlfn.IFERROR(VALUE('Table L1'!M56),0)</f>
        <v>0</v>
      </c>
      <c r="J56" s="13">
        <f>_xlfn.IFERROR(VALUE(H56),0)-_xlfn.IFERROR(VALUE('Table L1'!N56),0)</f>
        <v>0</v>
      </c>
      <c r="K56" s="13"/>
      <c r="L56" s="13"/>
    </row>
    <row r="57" spans="1:12" ht="18" customHeight="1">
      <c r="A57" s="80" t="s">
        <v>554</v>
      </c>
      <c r="B57" s="289"/>
      <c r="C57" s="170" t="s">
        <v>857</v>
      </c>
      <c r="D57" s="170" t="s">
        <v>857</v>
      </c>
      <c r="E57" s="170" t="s">
        <v>857</v>
      </c>
      <c r="F57" s="170" t="s">
        <v>857</v>
      </c>
      <c r="G57" s="170" t="s">
        <v>857</v>
      </c>
      <c r="H57" s="170" t="s">
        <v>857</v>
      </c>
      <c r="I57" s="191">
        <f>_xlfn.IFERROR(VALUE(G57),0)-_xlfn.IFERROR(VALUE('Table L1'!M57),0)</f>
        <v>0</v>
      </c>
      <c r="J57" s="13">
        <f>_xlfn.IFERROR(VALUE(H57),0)-_xlfn.IFERROR(VALUE('Table L1'!N57),0)</f>
        <v>0</v>
      </c>
      <c r="K57" s="13"/>
      <c r="L57" s="13"/>
    </row>
    <row r="58" spans="1:12" ht="18" customHeight="1">
      <c r="A58" s="80" t="s">
        <v>129</v>
      </c>
      <c r="B58" s="289" t="s">
        <v>171</v>
      </c>
      <c r="C58" s="170" t="s">
        <v>857</v>
      </c>
      <c r="D58" s="170" t="s">
        <v>857</v>
      </c>
      <c r="E58" s="170" t="s">
        <v>857</v>
      </c>
      <c r="F58" s="170" t="s">
        <v>857</v>
      </c>
      <c r="G58" s="170" t="s">
        <v>857</v>
      </c>
      <c r="H58" s="170" t="s">
        <v>857</v>
      </c>
      <c r="I58" s="191">
        <f>_xlfn.IFERROR(VALUE(G58),0)-_xlfn.IFERROR(VALUE('Table L1'!M58),0)</f>
        <v>0</v>
      </c>
      <c r="J58" s="13">
        <f>_xlfn.IFERROR(VALUE(H58),0)-_xlfn.IFERROR(VALUE('Table L1'!N58),0)</f>
        <v>0</v>
      </c>
      <c r="K58" s="13"/>
      <c r="L58" s="13"/>
    </row>
    <row r="59" spans="1:12" ht="30" customHeight="1">
      <c r="A59" s="80" t="s">
        <v>662</v>
      </c>
      <c r="B59" s="289" t="s">
        <v>663</v>
      </c>
      <c r="C59" s="170">
        <v>475055</v>
      </c>
      <c r="D59" s="170">
        <v>1988044</v>
      </c>
      <c r="E59" s="170">
        <v>128769</v>
      </c>
      <c r="F59" s="170">
        <v>960703</v>
      </c>
      <c r="G59" s="170">
        <v>603824</v>
      </c>
      <c r="H59" s="170">
        <v>2948747</v>
      </c>
      <c r="I59" s="191">
        <f>_xlfn.IFERROR(VALUE(G59),0)-_xlfn.IFERROR(VALUE('Table L1'!M59),0)</f>
        <v>0</v>
      </c>
      <c r="J59" s="13">
        <f>_xlfn.IFERROR(VALUE(H59),0)-_xlfn.IFERROR(VALUE('Table L1'!N59),0)</f>
        <v>0</v>
      </c>
      <c r="K59" s="13"/>
      <c r="L59" s="13"/>
    </row>
    <row r="60" spans="1:12" ht="18" customHeight="1">
      <c r="A60" s="80" t="s">
        <v>842</v>
      </c>
      <c r="B60" s="289"/>
      <c r="C60" s="170">
        <v>87927</v>
      </c>
      <c r="D60" s="170" t="s">
        <v>857</v>
      </c>
      <c r="E60" s="170">
        <v>57127</v>
      </c>
      <c r="F60" s="170" t="s">
        <v>857</v>
      </c>
      <c r="G60" s="170">
        <v>145054</v>
      </c>
      <c r="H60" s="170" t="s">
        <v>857</v>
      </c>
      <c r="I60" s="191">
        <f>_xlfn.IFERROR(VALUE(G60),0)-_xlfn.IFERROR(VALUE('Table L1'!M60),0)</f>
        <v>0</v>
      </c>
      <c r="J60" s="13">
        <f>_xlfn.IFERROR(VALUE(H60),0)-_xlfn.IFERROR(VALUE('Table L1'!N60),0)</f>
        <v>0</v>
      </c>
      <c r="K60" s="13"/>
      <c r="L60" s="13"/>
    </row>
    <row r="61" spans="1:12" ht="18" customHeight="1">
      <c r="A61" s="80" t="s">
        <v>130</v>
      </c>
      <c r="B61" s="289"/>
      <c r="C61" s="170" t="s">
        <v>857</v>
      </c>
      <c r="D61" s="170" t="s">
        <v>857</v>
      </c>
      <c r="E61" s="170" t="s">
        <v>857</v>
      </c>
      <c r="F61" s="170" t="s">
        <v>857</v>
      </c>
      <c r="G61" s="170" t="s">
        <v>857</v>
      </c>
      <c r="H61" s="170" t="s">
        <v>857</v>
      </c>
      <c r="I61" s="191">
        <f>_xlfn.IFERROR(VALUE(G61),0)-_xlfn.IFERROR(VALUE('Table L1'!M61),0)</f>
        <v>0</v>
      </c>
      <c r="J61" s="13">
        <f>_xlfn.IFERROR(VALUE(H61),0)-_xlfn.IFERROR(VALUE('Table L1'!N61),0)</f>
        <v>0</v>
      </c>
      <c r="K61" s="13"/>
      <c r="L61" s="13"/>
    </row>
    <row r="62" spans="1:12" ht="18" customHeight="1">
      <c r="A62" s="80" t="s">
        <v>814</v>
      </c>
      <c r="B62" s="289"/>
      <c r="C62" s="170" t="s">
        <v>857</v>
      </c>
      <c r="D62" s="170" t="s">
        <v>857</v>
      </c>
      <c r="E62" s="170" t="s">
        <v>857</v>
      </c>
      <c r="F62" s="170" t="s">
        <v>857</v>
      </c>
      <c r="G62" s="170" t="s">
        <v>857</v>
      </c>
      <c r="H62" s="170" t="s">
        <v>857</v>
      </c>
      <c r="I62" s="218">
        <f>_xlfn.IFERROR(VALUE(G62),0)-_xlfn.IFERROR(VALUE('Table L1'!M62),0)</f>
        <v>0</v>
      </c>
      <c r="J62" s="299">
        <f>_xlfn.IFERROR(VALUE(H62),0)-_xlfn.IFERROR(VALUE('Table L1'!N62),0)</f>
        <v>0</v>
      </c>
      <c r="K62" s="299"/>
      <c r="L62" s="299"/>
    </row>
    <row r="63" spans="1:12" ht="18" customHeight="1">
      <c r="A63" s="296" t="s">
        <v>713</v>
      </c>
      <c r="B63" s="297"/>
      <c r="C63" s="171" t="s">
        <v>857</v>
      </c>
      <c r="D63" s="171" t="s">
        <v>857</v>
      </c>
      <c r="E63" s="171" t="s">
        <v>857</v>
      </c>
      <c r="F63" s="171" t="s">
        <v>857</v>
      </c>
      <c r="G63" s="171" t="s">
        <v>857</v>
      </c>
      <c r="H63" s="298" t="s">
        <v>857</v>
      </c>
      <c r="I63" s="218">
        <f>_xlfn.IFERROR(VALUE(G63),0)-_xlfn.IFERROR(VALUE('Table L1'!M63),0)</f>
        <v>0</v>
      </c>
      <c r="J63" s="299">
        <f>_xlfn.IFERROR(VALUE(H63),0)-_xlfn.IFERROR(VALUE('Table L1'!N63),0)</f>
        <v>0</v>
      </c>
      <c r="K63" s="299"/>
      <c r="L63" s="299"/>
    </row>
    <row r="64" spans="1:12" ht="30" customHeight="1">
      <c r="A64" s="80" t="s">
        <v>131</v>
      </c>
      <c r="B64" s="289" t="s">
        <v>173</v>
      </c>
      <c r="C64" s="170" t="s">
        <v>857</v>
      </c>
      <c r="D64" s="170" t="s">
        <v>857</v>
      </c>
      <c r="E64" s="170" t="s">
        <v>857</v>
      </c>
      <c r="F64" s="170" t="s">
        <v>857</v>
      </c>
      <c r="G64" s="170" t="s">
        <v>857</v>
      </c>
      <c r="H64" s="218" t="s">
        <v>857</v>
      </c>
      <c r="I64" s="218">
        <f>_xlfn.IFERROR(VALUE(G64),0)-_xlfn.IFERROR(VALUE('Table L1'!M64),0)</f>
        <v>0</v>
      </c>
      <c r="J64" s="299">
        <f>_xlfn.IFERROR(VALUE(H64),0)-_xlfn.IFERROR(VALUE('Table L1'!N64),0)</f>
        <v>0</v>
      </c>
      <c r="K64" s="299"/>
      <c r="L64" s="299"/>
    </row>
    <row r="65" spans="1:12" ht="18" customHeight="1">
      <c r="A65" s="80" t="s">
        <v>594</v>
      </c>
      <c r="B65" s="289" t="s">
        <v>591</v>
      </c>
      <c r="C65" s="170" t="s">
        <v>857</v>
      </c>
      <c r="D65" s="170" t="s">
        <v>857</v>
      </c>
      <c r="E65" s="170" t="s">
        <v>857</v>
      </c>
      <c r="F65" s="170" t="s">
        <v>857</v>
      </c>
      <c r="G65" s="170" t="s">
        <v>857</v>
      </c>
      <c r="H65" s="170" t="s">
        <v>857</v>
      </c>
      <c r="I65" s="218">
        <f>_xlfn.IFERROR(VALUE(G65),0)-_xlfn.IFERROR(VALUE('Table L1'!M65),0)</f>
        <v>0</v>
      </c>
      <c r="J65" s="299">
        <f>_xlfn.IFERROR(VALUE(H65),0)-_xlfn.IFERROR(VALUE('Table L1'!N65),0)</f>
        <v>0</v>
      </c>
      <c r="K65" s="299"/>
      <c r="L65" s="299"/>
    </row>
    <row r="66" spans="1:12" ht="18" customHeight="1">
      <c r="A66" s="192" t="s">
        <v>708</v>
      </c>
      <c r="B66" s="290"/>
      <c r="C66" s="170" t="s">
        <v>857</v>
      </c>
      <c r="D66" s="170" t="s">
        <v>857</v>
      </c>
      <c r="E66" s="170" t="s">
        <v>857</v>
      </c>
      <c r="F66" s="170" t="s">
        <v>857</v>
      </c>
      <c r="G66" s="170" t="s">
        <v>857</v>
      </c>
      <c r="H66" s="170" t="s">
        <v>857</v>
      </c>
      <c r="I66" s="218">
        <f>_xlfn.IFERROR(VALUE(G66),0)-_xlfn.IFERROR(VALUE('Table L1'!M66),0)</f>
        <v>0</v>
      </c>
      <c r="J66" s="299">
        <f>_xlfn.IFERROR(VALUE(H66),0)-_xlfn.IFERROR(VALUE('Table L1'!N66),0)</f>
        <v>0</v>
      </c>
      <c r="K66" s="299"/>
      <c r="L66" s="299"/>
    </row>
    <row r="67" spans="1:12" ht="18" customHeight="1">
      <c r="A67" s="192" t="s">
        <v>132</v>
      </c>
      <c r="B67" s="290" t="s">
        <v>175</v>
      </c>
      <c r="C67" s="170" t="s">
        <v>857</v>
      </c>
      <c r="D67" s="170" t="s">
        <v>857</v>
      </c>
      <c r="E67" s="170" t="s">
        <v>857</v>
      </c>
      <c r="F67" s="170" t="s">
        <v>857</v>
      </c>
      <c r="G67" s="170" t="s">
        <v>857</v>
      </c>
      <c r="H67" s="170" t="s">
        <v>857</v>
      </c>
      <c r="I67" s="218">
        <f>_xlfn.IFERROR(VALUE(G67),0)-_xlfn.IFERROR(VALUE('Table L1'!M67),0)</f>
        <v>0</v>
      </c>
      <c r="J67" s="299">
        <f>_xlfn.IFERROR(VALUE(H67),0)-_xlfn.IFERROR(VALUE('Table L1'!N67),0)</f>
        <v>0</v>
      </c>
      <c r="K67" s="299"/>
      <c r="L67" s="299"/>
    </row>
    <row r="68" spans="1:12" ht="18" customHeight="1">
      <c r="A68" s="192" t="s">
        <v>718</v>
      </c>
      <c r="B68" s="290"/>
      <c r="C68" s="170">
        <v>123991</v>
      </c>
      <c r="D68" s="170" t="s">
        <v>857</v>
      </c>
      <c r="E68" s="170">
        <v>29655</v>
      </c>
      <c r="F68" s="170" t="s">
        <v>857</v>
      </c>
      <c r="G68" s="170">
        <v>153646</v>
      </c>
      <c r="H68" s="170" t="s">
        <v>857</v>
      </c>
      <c r="I68" s="218">
        <f>_xlfn.IFERROR(VALUE(G68),0)-_xlfn.IFERROR(VALUE('Table L1'!M68),0)</f>
        <v>0</v>
      </c>
      <c r="J68" s="299">
        <f>_xlfn.IFERROR(VALUE(H68),0)-_xlfn.IFERROR(VALUE('Table L1'!N68),0)</f>
        <v>0</v>
      </c>
      <c r="K68" s="299"/>
      <c r="L68" s="299"/>
    </row>
    <row r="69" spans="1:12" ht="30" customHeight="1">
      <c r="A69" s="80" t="s">
        <v>555</v>
      </c>
      <c r="B69" s="289" t="s">
        <v>580</v>
      </c>
      <c r="C69" s="170">
        <v>52534</v>
      </c>
      <c r="D69" s="170">
        <v>393</v>
      </c>
      <c r="E69" s="170" t="s">
        <v>857</v>
      </c>
      <c r="F69" s="170">
        <v>84</v>
      </c>
      <c r="G69" s="170">
        <v>52534</v>
      </c>
      <c r="H69" s="170">
        <v>477</v>
      </c>
      <c r="I69" s="218">
        <f>_xlfn.IFERROR(VALUE(G69),0)-_xlfn.IFERROR(VALUE('Table L1'!M69),0)</f>
        <v>0</v>
      </c>
      <c r="J69" s="299">
        <f>_xlfn.IFERROR(VALUE(H69),0)-_xlfn.IFERROR(VALUE('Table L1'!N69),0)</f>
        <v>0</v>
      </c>
      <c r="K69" s="299"/>
      <c r="L69" s="299"/>
    </row>
    <row r="70" spans="1:12" ht="18" customHeight="1">
      <c r="A70" s="80" t="s">
        <v>556</v>
      </c>
      <c r="B70" s="289" t="s">
        <v>468</v>
      </c>
      <c r="C70" s="170">
        <v>1926512</v>
      </c>
      <c r="D70" s="170">
        <v>469232</v>
      </c>
      <c r="E70" s="170">
        <v>1427742</v>
      </c>
      <c r="F70" s="170">
        <v>161516</v>
      </c>
      <c r="G70" s="170">
        <v>3354254</v>
      </c>
      <c r="H70" s="170">
        <v>630748</v>
      </c>
      <c r="I70" s="218">
        <f>_xlfn.IFERROR(VALUE(G70),0)-_xlfn.IFERROR(VALUE('Table L1'!M70),0)</f>
        <v>0</v>
      </c>
      <c r="J70" s="299">
        <f>_xlfn.IFERROR(VALUE(H70),0)-_xlfn.IFERROR(VALUE('Table L1'!N70),0)</f>
        <v>0</v>
      </c>
      <c r="K70" s="299"/>
      <c r="L70" s="299"/>
    </row>
    <row r="71" spans="1:12" ht="18" customHeight="1">
      <c r="A71" s="80" t="s">
        <v>830</v>
      </c>
      <c r="B71" s="289" t="s">
        <v>831</v>
      </c>
      <c r="C71" s="170" t="s">
        <v>857</v>
      </c>
      <c r="D71" s="170" t="s">
        <v>857</v>
      </c>
      <c r="E71" s="170" t="s">
        <v>857</v>
      </c>
      <c r="F71" s="170" t="s">
        <v>857</v>
      </c>
      <c r="G71" s="170" t="s">
        <v>857</v>
      </c>
      <c r="H71" s="170" t="s">
        <v>857</v>
      </c>
      <c r="I71" s="218">
        <f>_xlfn.IFERROR(VALUE(G71),0)-_xlfn.IFERROR(VALUE('Table L1'!M71),0)</f>
        <v>0</v>
      </c>
      <c r="J71" s="299">
        <f>_xlfn.IFERROR(VALUE(H71),0)-_xlfn.IFERROR(VALUE('Table L1'!N71),0)</f>
        <v>0</v>
      </c>
      <c r="K71" s="299"/>
      <c r="L71" s="299"/>
    </row>
    <row r="72" spans="1:12" ht="18" customHeight="1">
      <c r="A72" s="80" t="s">
        <v>806</v>
      </c>
      <c r="B72" s="289" t="s">
        <v>807</v>
      </c>
      <c r="C72" s="170">
        <v>337</v>
      </c>
      <c r="D72" s="170">
        <v>623761</v>
      </c>
      <c r="E72" s="170" t="s">
        <v>857</v>
      </c>
      <c r="F72" s="170">
        <v>15729</v>
      </c>
      <c r="G72" s="170">
        <v>337</v>
      </c>
      <c r="H72" s="170">
        <v>639490</v>
      </c>
      <c r="I72" s="218">
        <f>_xlfn.IFERROR(VALUE(G72),0)-_xlfn.IFERROR(VALUE('Table L1'!M72),0)</f>
        <v>0</v>
      </c>
      <c r="J72" s="299">
        <f>_xlfn.IFERROR(VALUE(H72),0)-_xlfn.IFERROR(VALUE('Table L1'!N72),0)</f>
        <v>0</v>
      </c>
      <c r="K72" s="299"/>
      <c r="L72" s="299"/>
    </row>
    <row r="73" spans="1:12" ht="18" customHeight="1">
      <c r="A73" s="80" t="s">
        <v>557</v>
      </c>
      <c r="B73" s="289" t="s">
        <v>563</v>
      </c>
      <c r="C73" s="170" t="s">
        <v>857</v>
      </c>
      <c r="D73" s="170" t="s">
        <v>857</v>
      </c>
      <c r="E73" s="170" t="s">
        <v>857</v>
      </c>
      <c r="F73" s="170" t="s">
        <v>857</v>
      </c>
      <c r="G73" s="170" t="s">
        <v>857</v>
      </c>
      <c r="H73" s="170" t="s">
        <v>857</v>
      </c>
      <c r="I73" s="218">
        <f>_xlfn.IFERROR(VALUE(G73),0)-_xlfn.IFERROR(VALUE('Table L1'!M73),0)</f>
        <v>0</v>
      </c>
      <c r="J73" s="299">
        <f>_xlfn.IFERROR(VALUE(H73),0)-_xlfn.IFERROR(VALUE('Table L1'!N73),0)</f>
        <v>0</v>
      </c>
      <c r="K73" s="299"/>
      <c r="L73" s="299"/>
    </row>
    <row r="74" spans="1:12" ht="30" customHeight="1">
      <c r="A74" s="80" t="s">
        <v>558</v>
      </c>
      <c r="B74" s="289" t="s">
        <v>581</v>
      </c>
      <c r="C74" s="170">
        <v>16227</v>
      </c>
      <c r="D74" s="170">
        <v>2349</v>
      </c>
      <c r="E74" s="170">
        <v>58778</v>
      </c>
      <c r="F74" s="170">
        <v>129</v>
      </c>
      <c r="G74" s="170">
        <v>75005</v>
      </c>
      <c r="H74" s="170">
        <v>2478</v>
      </c>
      <c r="I74" s="218">
        <f>_xlfn.IFERROR(VALUE(G74),0)-_xlfn.IFERROR(VALUE('Table L1'!M74),0)</f>
        <v>0</v>
      </c>
      <c r="J74" s="299">
        <f>_xlfn.IFERROR(VALUE(H74),0)-_xlfn.IFERROR(VALUE('Table L1'!N74),0)</f>
        <v>0</v>
      </c>
      <c r="K74" s="299"/>
      <c r="L74" s="299"/>
    </row>
    <row r="75" spans="1:12" ht="18" customHeight="1">
      <c r="A75" s="80" t="s">
        <v>823</v>
      </c>
      <c r="B75" s="289"/>
      <c r="C75" s="170" t="s">
        <v>857</v>
      </c>
      <c r="D75" s="170" t="s">
        <v>857</v>
      </c>
      <c r="E75" s="170" t="s">
        <v>857</v>
      </c>
      <c r="F75" s="170" t="s">
        <v>857</v>
      </c>
      <c r="G75" s="170" t="s">
        <v>857</v>
      </c>
      <c r="H75" s="170" t="s">
        <v>857</v>
      </c>
      <c r="I75" s="218">
        <f>_xlfn.IFERROR(VALUE(G75),0)-_xlfn.IFERROR(VALUE('Table L1'!M75),0)</f>
        <v>0</v>
      </c>
      <c r="J75" s="299">
        <f>_xlfn.IFERROR(VALUE(H75),0)-_xlfn.IFERROR(VALUE('Table L1'!N75),0)</f>
        <v>0</v>
      </c>
      <c r="K75" s="299"/>
      <c r="L75" s="299"/>
    </row>
    <row r="76" spans="1:12" ht="18" customHeight="1">
      <c r="A76" s="80" t="s">
        <v>825</v>
      </c>
      <c r="B76" s="289" t="s">
        <v>826</v>
      </c>
      <c r="C76" s="170" t="s">
        <v>857</v>
      </c>
      <c r="D76" s="170">
        <v>9882</v>
      </c>
      <c r="E76" s="170" t="s">
        <v>857</v>
      </c>
      <c r="F76" s="170">
        <v>848</v>
      </c>
      <c r="G76" s="170" t="s">
        <v>857</v>
      </c>
      <c r="H76" s="170">
        <v>10730</v>
      </c>
      <c r="I76" s="218">
        <f>_xlfn.IFERROR(VALUE(G76),0)-_xlfn.IFERROR(VALUE('Table L1'!M76),0)</f>
        <v>0</v>
      </c>
      <c r="J76" s="299">
        <f>_xlfn.IFERROR(VALUE(H76),0)-_xlfn.IFERROR(VALUE('Table L1'!N76),0)</f>
        <v>0</v>
      </c>
      <c r="K76" s="299"/>
      <c r="L76" s="299"/>
    </row>
    <row r="77" spans="1:12" ht="18" customHeight="1">
      <c r="A77" s="80" t="s">
        <v>822</v>
      </c>
      <c r="B77" s="289" t="s">
        <v>821</v>
      </c>
      <c r="C77" s="170">
        <v>146292</v>
      </c>
      <c r="D77" s="170">
        <v>275411</v>
      </c>
      <c r="E77" s="170">
        <v>17824</v>
      </c>
      <c r="F77" s="170">
        <v>102932</v>
      </c>
      <c r="G77" s="170">
        <v>164116</v>
      </c>
      <c r="H77" s="170">
        <v>378343</v>
      </c>
      <c r="I77" s="218">
        <f>_xlfn.IFERROR(VALUE(G77),0)-_xlfn.IFERROR(VALUE('Table L1'!M77),0)</f>
        <v>0</v>
      </c>
      <c r="J77" s="299">
        <f>_xlfn.IFERROR(VALUE(H77),0)-_xlfn.IFERROR(VALUE('Table L1'!N77),0)</f>
        <v>0</v>
      </c>
      <c r="K77" s="299"/>
      <c r="L77" s="299"/>
    </row>
    <row r="78" spans="1:12" ht="18" customHeight="1">
      <c r="A78" s="80" t="s">
        <v>848</v>
      </c>
      <c r="B78" s="289" t="s">
        <v>849</v>
      </c>
      <c r="C78" s="170" t="s">
        <v>857</v>
      </c>
      <c r="D78" s="170">
        <v>917</v>
      </c>
      <c r="E78" s="170" t="s">
        <v>857</v>
      </c>
      <c r="F78" s="170" t="s">
        <v>857</v>
      </c>
      <c r="G78" s="170" t="s">
        <v>857</v>
      </c>
      <c r="H78" s="170">
        <v>917</v>
      </c>
      <c r="I78" s="218">
        <f>_xlfn.IFERROR(VALUE(G78),0)-_xlfn.IFERROR(VALUE('Table L1'!M78),0)</f>
        <v>0</v>
      </c>
      <c r="J78" s="299">
        <f>_xlfn.IFERROR(VALUE(H78),0)-_xlfn.IFERROR(VALUE('Table L1'!N78),0)</f>
        <v>0</v>
      </c>
      <c r="K78" s="299"/>
      <c r="L78" s="299"/>
    </row>
    <row r="79" spans="1:12" ht="18" customHeight="1">
      <c r="A79" s="80" t="s">
        <v>559</v>
      </c>
      <c r="B79" s="289"/>
      <c r="C79" s="170" t="s">
        <v>857</v>
      </c>
      <c r="D79" s="170" t="s">
        <v>857</v>
      </c>
      <c r="E79" s="170" t="s">
        <v>857</v>
      </c>
      <c r="F79" s="170" t="s">
        <v>857</v>
      </c>
      <c r="G79" s="170" t="s">
        <v>857</v>
      </c>
      <c r="H79" s="170" t="s">
        <v>857</v>
      </c>
      <c r="I79" s="218">
        <f>_xlfn.IFERROR(VALUE(G79),0)-_xlfn.IFERROR(VALUE('Table L1'!M79),0)</f>
        <v>0</v>
      </c>
      <c r="J79" s="299">
        <f>_xlfn.IFERROR(VALUE(H79),0)-_xlfn.IFERROR(VALUE('Table L1'!N79),0)</f>
        <v>0</v>
      </c>
      <c r="K79" s="299"/>
      <c r="L79" s="299"/>
    </row>
    <row r="80" spans="1:12" ht="30" customHeight="1">
      <c r="A80" s="80" t="s">
        <v>560</v>
      </c>
      <c r="B80" s="289"/>
      <c r="C80" s="170" t="s">
        <v>857</v>
      </c>
      <c r="D80" s="170">
        <v>9357</v>
      </c>
      <c r="E80" s="170" t="s">
        <v>857</v>
      </c>
      <c r="F80" s="170">
        <v>3225</v>
      </c>
      <c r="G80" s="170" t="s">
        <v>857</v>
      </c>
      <c r="H80" s="170">
        <v>12582</v>
      </c>
      <c r="I80" s="218">
        <f>_xlfn.IFERROR(VALUE(G80),0)-_xlfn.IFERROR(VALUE('Table L1'!M80),0)</f>
        <v>0</v>
      </c>
      <c r="J80" s="299">
        <f>_xlfn.IFERROR(VALUE(H80),0)-_xlfn.IFERROR(VALUE('Table L1'!N80),0)</f>
        <v>0</v>
      </c>
      <c r="K80" s="299"/>
      <c r="L80" s="299"/>
    </row>
    <row r="81" spans="1:12" ht="18" customHeight="1">
      <c r="A81" s="80" t="s">
        <v>177</v>
      </c>
      <c r="B81" s="289"/>
      <c r="C81" s="170" t="s">
        <v>857</v>
      </c>
      <c r="D81" s="170" t="s">
        <v>857</v>
      </c>
      <c r="E81" s="170" t="s">
        <v>857</v>
      </c>
      <c r="F81" s="170" t="s">
        <v>857</v>
      </c>
      <c r="G81" s="170" t="s">
        <v>857</v>
      </c>
      <c r="H81" s="170" t="s">
        <v>857</v>
      </c>
      <c r="I81" s="218">
        <f>_xlfn.IFERROR(VALUE(G81),0)-_xlfn.IFERROR(VALUE('Table L1'!M81),0)</f>
        <v>0</v>
      </c>
      <c r="J81" s="299">
        <f>_xlfn.IFERROR(VALUE(H81),0)-_xlfn.IFERROR(VALUE('Table L1'!N81),0)</f>
        <v>0</v>
      </c>
      <c r="K81" s="299"/>
      <c r="L81" s="299"/>
    </row>
    <row r="82" spans="1:12" ht="18" customHeight="1">
      <c r="A82" s="80" t="s">
        <v>838</v>
      </c>
      <c r="B82" s="306" t="s">
        <v>856</v>
      </c>
      <c r="C82" s="170" t="s">
        <v>857</v>
      </c>
      <c r="D82" s="170" t="s">
        <v>857</v>
      </c>
      <c r="E82" s="170" t="s">
        <v>857</v>
      </c>
      <c r="F82" s="170" t="s">
        <v>857</v>
      </c>
      <c r="G82" s="170" t="s">
        <v>857</v>
      </c>
      <c r="H82" s="170" t="s">
        <v>857</v>
      </c>
      <c r="I82" s="218">
        <f>_xlfn.IFERROR(VALUE(G82),0)-_xlfn.IFERROR(VALUE('Table L1'!M82),0)</f>
        <v>0</v>
      </c>
      <c r="J82" s="299">
        <f>_xlfn.IFERROR(VALUE(H82),0)-_xlfn.IFERROR(VALUE('Table L1'!N82),0)</f>
        <v>0</v>
      </c>
      <c r="K82" s="299"/>
      <c r="L82" s="299"/>
    </row>
    <row r="83" spans="1:9" ht="18" customHeight="1">
      <c r="A83" s="80"/>
      <c r="B83" s="78"/>
      <c r="C83" s="172"/>
      <c r="D83" s="172"/>
      <c r="E83" s="172"/>
      <c r="F83" s="172"/>
      <c r="G83" s="172"/>
      <c r="H83" s="172"/>
      <c r="I83" s="192"/>
    </row>
    <row r="84" spans="1:9" ht="18" customHeight="1">
      <c r="A84" s="81" t="s">
        <v>48</v>
      </c>
      <c r="B84" s="83" t="s">
        <v>49</v>
      </c>
      <c r="C84" s="182">
        <f aca="true" t="shared" si="0" ref="C84:H84">SUM(C14:C82)</f>
        <v>18145113</v>
      </c>
      <c r="D84" s="182">
        <f t="shared" si="0"/>
        <v>33537547</v>
      </c>
      <c r="E84" s="182">
        <f t="shared" si="0"/>
        <v>7054255</v>
      </c>
      <c r="F84" s="182">
        <f t="shared" si="0"/>
        <v>6590759</v>
      </c>
      <c r="G84" s="182">
        <f t="shared" si="0"/>
        <v>25199368</v>
      </c>
      <c r="H84" s="182">
        <f t="shared" si="0"/>
        <v>40128306</v>
      </c>
      <c r="I84" s="192"/>
    </row>
    <row r="85" spans="1:12" ht="11.25" customHeight="1">
      <c r="A85" s="8"/>
      <c r="B85" s="8"/>
      <c r="C85" s="220"/>
      <c r="D85" s="8"/>
      <c r="E85" s="8"/>
      <c r="F85" s="8"/>
      <c r="G85" s="8"/>
      <c r="H85" s="8"/>
      <c r="I85" s="13"/>
      <c r="J85" s="196"/>
      <c r="K85" s="196"/>
      <c r="L85" s="13"/>
    </row>
    <row r="86" spans="1:12" ht="11.25" customHeight="1">
      <c r="A86" s="9"/>
      <c r="B86" s="8"/>
      <c r="C86" s="220"/>
      <c r="D86" s="8"/>
      <c r="E86" s="8"/>
      <c r="F86" s="8"/>
      <c r="G86" s="8"/>
      <c r="H86" s="10"/>
      <c r="I86" s="13"/>
      <c r="J86" s="196"/>
      <c r="K86" s="196"/>
      <c r="L86" s="13"/>
    </row>
    <row r="87" spans="1:12" s="11" customFormat="1" ht="26.25">
      <c r="A87" s="204" t="s">
        <v>754</v>
      </c>
      <c r="B87" s="8"/>
      <c r="C87" s="220"/>
      <c r="D87" s="8"/>
      <c r="E87" s="8"/>
      <c r="F87" s="8"/>
      <c r="G87" s="8"/>
      <c r="I87" s="8"/>
      <c r="J87" s="12"/>
      <c r="K87" s="12"/>
      <c r="L87" s="8"/>
    </row>
    <row r="88" spans="1:12" s="11" customFormat="1" ht="27" customHeight="1">
      <c r="A88" s="325" t="s">
        <v>755</v>
      </c>
      <c r="B88" s="325"/>
      <c r="C88" s="220"/>
      <c r="D88" s="220"/>
      <c r="E88" s="220"/>
      <c r="F88" s="220"/>
      <c r="G88" s="220"/>
      <c r="H88" s="220"/>
      <c r="I88" s="8"/>
      <c r="J88" s="12"/>
      <c r="K88" s="12"/>
      <c r="L88" s="8"/>
    </row>
    <row r="89" spans="1:12" s="11" customFormat="1" ht="11.25" customHeight="1">
      <c r="A89" s="8"/>
      <c r="B89" s="8"/>
      <c r="C89" s="8"/>
      <c r="D89" s="8"/>
      <c r="E89" s="8"/>
      <c r="F89" s="8"/>
      <c r="G89" s="8"/>
      <c r="H89" s="8"/>
      <c r="I89" s="8"/>
      <c r="J89" s="12"/>
      <c r="K89" s="12"/>
      <c r="L89" s="8"/>
    </row>
    <row r="90" spans="1:12" s="11" customFormat="1" ht="27" customHeight="1">
      <c r="A90" s="379" t="s">
        <v>756</v>
      </c>
      <c r="B90" s="379"/>
      <c r="C90" s="8"/>
      <c r="D90" s="8"/>
      <c r="E90" s="8"/>
      <c r="F90" s="8"/>
      <c r="G90" s="8"/>
      <c r="H90" s="8"/>
      <c r="I90" s="8"/>
      <c r="J90" s="12"/>
      <c r="K90" s="12"/>
      <c r="L90" s="8"/>
    </row>
    <row r="91" spans="1:12" s="11" customFormat="1" ht="27" customHeight="1">
      <c r="A91" s="380" t="s">
        <v>757</v>
      </c>
      <c r="B91" s="380"/>
      <c r="C91" s="380"/>
      <c r="D91" s="8"/>
      <c r="E91" s="8"/>
      <c r="F91" s="8"/>
      <c r="G91" s="8"/>
      <c r="H91" s="8"/>
      <c r="I91" s="8"/>
      <c r="J91" s="12"/>
      <c r="K91" s="12"/>
      <c r="L91" s="8"/>
    </row>
    <row r="92" spans="1:12" s="11" customFormat="1" ht="11.25" customHeight="1">
      <c r="A92" s="8"/>
      <c r="B92" s="8"/>
      <c r="C92" s="8"/>
      <c r="D92" s="8"/>
      <c r="E92" s="8"/>
      <c r="F92" s="8"/>
      <c r="G92" s="8"/>
      <c r="H92" s="8"/>
      <c r="I92" s="8"/>
      <c r="J92" s="12"/>
      <c r="K92" s="12"/>
      <c r="L92" s="8"/>
    </row>
    <row r="93" spans="1:12" s="11" customFormat="1" ht="27" customHeight="1">
      <c r="A93" s="379" t="s">
        <v>758</v>
      </c>
      <c r="B93" s="379"/>
      <c r="C93" s="8"/>
      <c r="D93" s="8"/>
      <c r="E93" s="8"/>
      <c r="F93" s="8"/>
      <c r="G93" s="8"/>
      <c r="H93" s="8"/>
      <c r="I93" s="8"/>
      <c r="J93" s="12"/>
      <c r="K93" s="12"/>
      <c r="L93" s="8"/>
    </row>
    <row r="94" spans="1:12" s="11" customFormat="1" ht="27" customHeight="1">
      <c r="A94" s="380" t="s">
        <v>759</v>
      </c>
      <c r="B94" s="380"/>
      <c r="C94" s="380"/>
      <c r="D94" s="380"/>
      <c r="E94" s="8"/>
      <c r="F94" s="8"/>
      <c r="G94" s="8"/>
      <c r="H94" s="8"/>
      <c r="I94" s="8"/>
      <c r="J94" s="12"/>
      <c r="K94" s="12"/>
      <c r="L94" s="8"/>
    </row>
    <row r="95" spans="1:12" s="11" customFormat="1" ht="12.75">
      <c r="A95" s="8"/>
      <c r="B95" s="8"/>
      <c r="C95" s="8"/>
      <c r="D95" s="8"/>
      <c r="E95" s="8"/>
      <c r="F95" s="8"/>
      <c r="G95" s="8"/>
      <c r="H95" s="8"/>
      <c r="I95" s="8"/>
      <c r="J95" s="12"/>
      <c r="K95" s="12"/>
      <c r="L95" s="8"/>
    </row>
    <row r="96" spans="1:12" ht="15">
      <c r="A96" s="8"/>
      <c r="B96" s="8"/>
      <c r="C96" s="8"/>
      <c r="D96" s="8"/>
      <c r="E96" s="8"/>
      <c r="F96" s="8"/>
      <c r="G96" s="8"/>
      <c r="H96" s="8"/>
      <c r="I96" s="13"/>
      <c r="J96" s="196"/>
      <c r="K96" s="196"/>
      <c r="L96" s="13"/>
    </row>
  </sheetData>
  <sheetProtection/>
  <mergeCells count="13">
    <mergeCell ref="C8:D9"/>
    <mergeCell ref="E8:F9"/>
    <mergeCell ref="G8:H9"/>
    <mergeCell ref="A88:B88"/>
    <mergeCell ref="A90:B90"/>
    <mergeCell ref="A91:C91"/>
    <mergeCell ref="A93:B93"/>
    <mergeCell ref="A94:D94"/>
    <mergeCell ref="A1:H1"/>
    <mergeCell ref="A2:H2"/>
    <mergeCell ref="A4:B4"/>
    <mergeCell ref="A5:B5"/>
    <mergeCell ref="C7:H7"/>
  </mergeCells>
  <dataValidations count="1">
    <dataValidation type="whole" allowBlank="1" showInputMessage="1" showErrorMessage="1" errorTitle="No Decimal" error="No Decimal is allowed" sqref="H86">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57" r:id="rId1"/>
  <rowBreaks count="2" manualBreakCount="2">
    <brk id="38" max="7" man="1"/>
    <brk id="63" max="7" man="1"/>
  </rowBreaks>
</worksheet>
</file>

<file path=xl/worksheets/sheet22.xml><?xml version="1.0" encoding="utf-8"?>
<worksheet xmlns="http://schemas.openxmlformats.org/spreadsheetml/2006/main" xmlns:r="http://schemas.openxmlformats.org/officeDocument/2006/relationships">
  <dimension ref="A1:K85"/>
  <sheetViews>
    <sheetView zoomScale="80" zoomScaleNormal="80" zoomScalePageLayoutView="0" workbookViewId="0" topLeftCell="A64">
      <selection activeCell="B81" sqref="B81"/>
    </sheetView>
  </sheetViews>
  <sheetFormatPr defaultColWidth="9.00390625" defaultRowHeight="16.5"/>
  <cols>
    <col min="1" max="1" width="31.25390625" style="13" bestFit="1" customWidth="1"/>
    <col min="2" max="8" width="21.625" style="13" customWidth="1"/>
    <col min="9" max="9" width="10.625" style="40" bestFit="1" customWidth="1"/>
    <col min="10" max="10" width="9.00390625" style="197" customWidth="1"/>
    <col min="11" max="16384" width="9.00390625" style="40" customWidth="1"/>
  </cols>
  <sheetData>
    <row r="1" spans="1:11" s="294" customFormat="1" ht="45.75" customHeight="1">
      <c r="A1" s="357" t="s">
        <v>2</v>
      </c>
      <c r="B1" s="357"/>
      <c r="C1" s="358"/>
      <c r="D1" s="358"/>
      <c r="E1" s="358"/>
      <c r="F1" s="358"/>
      <c r="G1" s="358"/>
      <c r="H1" s="358"/>
      <c r="I1" s="187"/>
      <c r="J1" s="210"/>
      <c r="K1" s="187"/>
    </row>
    <row r="2" spans="1:11" s="294" customFormat="1" ht="43.5" customHeight="1">
      <c r="A2" s="359" t="str">
        <f>'Form HKLQ1-1'!A3:H3</f>
        <v>二零二零年一月至六月
January to June 2020</v>
      </c>
      <c r="B2" s="359"/>
      <c r="C2" s="358"/>
      <c r="D2" s="358"/>
      <c r="E2" s="358"/>
      <c r="F2" s="358"/>
      <c r="G2" s="358"/>
      <c r="H2" s="358"/>
      <c r="I2" s="187"/>
      <c r="J2" s="210"/>
      <c r="K2" s="187"/>
    </row>
    <row r="3" spans="1:11" ht="7.5" customHeight="1">
      <c r="A3" s="20"/>
      <c r="B3" s="20"/>
      <c r="C3" s="21"/>
      <c r="I3" s="13"/>
      <c r="J3" s="196"/>
      <c r="K3" s="13"/>
    </row>
    <row r="4" spans="1:11" s="295" customFormat="1" ht="37.5" customHeight="1">
      <c r="A4" s="360" t="s">
        <v>0</v>
      </c>
      <c r="B4" s="360"/>
      <c r="C4" s="21"/>
      <c r="D4" s="21"/>
      <c r="E4" s="21"/>
      <c r="F4" s="21"/>
      <c r="G4" s="21"/>
      <c r="H4" s="21"/>
      <c r="I4" s="21"/>
      <c r="J4" s="211"/>
      <c r="K4" s="21"/>
    </row>
    <row r="5" spans="1:11" s="295" customFormat="1" ht="37.5" customHeight="1">
      <c r="A5" s="360" t="s">
        <v>1</v>
      </c>
      <c r="B5" s="360"/>
      <c r="C5" s="21"/>
      <c r="D5" s="21"/>
      <c r="E5" s="21"/>
      <c r="F5" s="21"/>
      <c r="G5" s="21"/>
      <c r="H5" s="21"/>
      <c r="I5" s="21"/>
      <c r="J5" s="211"/>
      <c r="K5" s="21"/>
    </row>
    <row r="6" spans="1:11" ht="12.75" customHeight="1">
      <c r="A6" s="14"/>
      <c r="B6" s="14"/>
      <c r="I6" s="13"/>
      <c r="J6" s="13"/>
      <c r="K6" s="13"/>
    </row>
    <row r="7" spans="1:11" s="24" customFormat="1" ht="39.75" customHeight="1">
      <c r="A7" s="74"/>
      <c r="B7" s="76"/>
      <c r="C7" s="372" t="s">
        <v>23</v>
      </c>
      <c r="D7" s="364"/>
      <c r="E7" s="364"/>
      <c r="F7" s="364"/>
      <c r="G7" s="364"/>
      <c r="H7" s="362"/>
      <c r="I7" s="9"/>
      <c r="J7" s="194"/>
      <c r="K7" s="9"/>
    </row>
    <row r="8" spans="1:11" s="24" customFormat="1" ht="33.75" customHeight="1">
      <c r="A8" s="75"/>
      <c r="B8" s="22"/>
      <c r="C8" s="202" t="s">
        <v>28</v>
      </c>
      <c r="D8" s="202" t="s">
        <v>25</v>
      </c>
      <c r="E8" s="202" t="s">
        <v>35</v>
      </c>
      <c r="F8" s="202" t="s">
        <v>36</v>
      </c>
      <c r="G8" s="202" t="s">
        <v>37</v>
      </c>
      <c r="H8" s="203" t="s">
        <v>41</v>
      </c>
      <c r="I8" s="9"/>
      <c r="J8" s="194"/>
      <c r="K8" s="9"/>
    </row>
    <row r="9" spans="1:11" s="24" customFormat="1" ht="16.5" customHeight="1">
      <c r="A9" s="75"/>
      <c r="B9" s="22"/>
      <c r="C9" s="17" t="s">
        <v>27</v>
      </c>
      <c r="D9" s="17" t="s">
        <v>26</v>
      </c>
      <c r="E9" s="17" t="s">
        <v>32</v>
      </c>
      <c r="F9" s="17" t="s">
        <v>33</v>
      </c>
      <c r="G9" s="17" t="s">
        <v>34</v>
      </c>
      <c r="H9" s="18" t="s">
        <v>38</v>
      </c>
      <c r="I9" s="9"/>
      <c r="J9" s="194"/>
      <c r="K9" s="9"/>
    </row>
    <row r="10" spans="1:11" s="24" customFormat="1" ht="16.5" customHeight="1">
      <c r="A10" s="75"/>
      <c r="B10" s="22"/>
      <c r="C10" s="17" t="s">
        <v>109</v>
      </c>
      <c r="D10" s="17" t="s">
        <v>106</v>
      </c>
      <c r="E10" s="17" t="s">
        <v>106</v>
      </c>
      <c r="F10" s="17" t="s">
        <v>106</v>
      </c>
      <c r="G10" s="17" t="s">
        <v>106</v>
      </c>
      <c r="H10" s="18" t="s">
        <v>106</v>
      </c>
      <c r="I10" s="9"/>
      <c r="J10" s="194"/>
      <c r="K10" s="194"/>
    </row>
    <row r="11" spans="1:11" s="24" customFormat="1" ht="16.5" customHeight="1">
      <c r="A11" s="75"/>
      <c r="B11" s="22"/>
      <c r="C11" s="17" t="s">
        <v>106</v>
      </c>
      <c r="D11" s="17" t="s">
        <v>24</v>
      </c>
      <c r="E11" s="17" t="s">
        <v>29</v>
      </c>
      <c r="F11" s="17" t="s">
        <v>30</v>
      </c>
      <c r="G11" s="17" t="s">
        <v>31</v>
      </c>
      <c r="H11" s="18" t="s">
        <v>39</v>
      </c>
      <c r="I11" s="9"/>
      <c r="J11" s="194"/>
      <c r="K11" s="194"/>
    </row>
    <row r="12" spans="1:11" s="24" customFormat="1" ht="33.75" customHeight="1">
      <c r="A12" s="79" t="s">
        <v>107</v>
      </c>
      <c r="B12" s="82" t="s">
        <v>204</v>
      </c>
      <c r="C12" s="85" t="s">
        <v>212</v>
      </c>
      <c r="D12" s="85" t="s">
        <v>212</v>
      </c>
      <c r="E12" s="85" t="s">
        <v>212</v>
      </c>
      <c r="F12" s="85" t="s">
        <v>212</v>
      </c>
      <c r="G12" s="85" t="s">
        <v>212</v>
      </c>
      <c r="H12" s="85" t="s">
        <v>212</v>
      </c>
      <c r="I12" s="300">
        <f>SUM(I13:I82)</f>
        <v>0</v>
      </c>
      <c r="J12" s="301">
        <f>SUM(J13:J82)</f>
        <v>0</v>
      </c>
      <c r="K12" s="195"/>
    </row>
    <row r="13" spans="1:11" ht="30" customHeight="1">
      <c r="A13" s="186" t="s">
        <v>112</v>
      </c>
      <c r="B13" s="288" t="s">
        <v>597</v>
      </c>
      <c r="C13" s="217" t="s">
        <v>857</v>
      </c>
      <c r="D13" s="170" t="s">
        <v>857</v>
      </c>
      <c r="E13" s="170" t="s">
        <v>857</v>
      </c>
      <c r="F13" s="170" t="s">
        <v>857</v>
      </c>
      <c r="G13" s="170">
        <v>22</v>
      </c>
      <c r="H13" s="193">
        <v>22</v>
      </c>
      <c r="I13" s="179">
        <f>_xlfn.IFERROR(VALUE(C13),0)-_xlfn.IFERROR(VALUE('Table L1'!M14),0)</f>
        <v>0</v>
      </c>
      <c r="J13" s="206">
        <f>_xlfn.IFERROR(VALUE(H13),0)-_xlfn.IFERROR(VALUE('Table L1'!N14),0)</f>
        <v>0</v>
      </c>
      <c r="K13" s="206"/>
    </row>
    <row r="14" spans="1:11" ht="18" customHeight="1">
      <c r="A14" s="80" t="s">
        <v>3</v>
      </c>
      <c r="B14" s="289" t="s">
        <v>4</v>
      </c>
      <c r="C14" s="228">
        <v>6028094</v>
      </c>
      <c r="D14" s="170">
        <v>41111</v>
      </c>
      <c r="E14" s="170">
        <v>2031754</v>
      </c>
      <c r="F14" s="170">
        <v>520482</v>
      </c>
      <c r="G14" s="170">
        <v>618319</v>
      </c>
      <c r="H14" s="170">
        <v>3211666</v>
      </c>
      <c r="I14" s="179">
        <f>_xlfn.IFERROR(VALUE(C14),0)-_xlfn.IFERROR(VALUE('Table L1'!M15),0)</f>
        <v>0</v>
      </c>
      <c r="J14" s="206">
        <f>_xlfn.IFERROR(VALUE(H14),0)-_xlfn.IFERROR(VALUE('Table L1'!N15),0)</f>
        <v>0</v>
      </c>
      <c r="K14" s="206"/>
    </row>
    <row r="15" spans="1:11" ht="18" customHeight="1">
      <c r="A15" s="80" t="s">
        <v>111</v>
      </c>
      <c r="B15" s="289"/>
      <c r="C15" s="228" t="s">
        <v>857</v>
      </c>
      <c r="D15" s="170" t="s">
        <v>857</v>
      </c>
      <c r="E15" s="170" t="s">
        <v>857</v>
      </c>
      <c r="F15" s="170" t="s">
        <v>857</v>
      </c>
      <c r="G15" s="170" t="s">
        <v>857</v>
      </c>
      <c r="H15" s="170" t="s">
        <v>857</v>
      </c>
      <c r="I15" s="179">
        <f>_xlfn.IFERROR(VALUE(C15),0)-_xlfn.IFERROR(VALUE('Table L1'!M16),0)</f>
        <v>0</v>
      </c>
      <c r="J15" s="206">
        <f>_xlfn.IFERROR(VALUE(H15),0)-_xlfn.IFERROR(VALUE('Table L1'!N16),0)</f>
        <v>0</v>
      </c>
      <c r="K15" s="206"/>
    </row>
    <row r="16" spans="1:11" ht="18" customHeight="1">
      <c r="A16" s="80" t="s">
        <v>113</v>
      </c>
      <c r="B16" s="289" t="s">
        <v>146</v>
      </c>
      <c r="C16" s="228" t="s">
        <v>857</v>
      </c>
      <c r="D16" s="170" t="s">
        <v>857</v>
      </c>
      <c r="E16" s="170" t="s">
        <v>857</v>
      </c>
      <c r="F16" s="170" t="s">
        <v>857</v>
      </c>
      <c r="G16" s="170" t="s">
        <v>857</v>
      </c>
      <c r="H16" s="170" t="s">
        <v>857</v>
      </c>
      <c r="I16" s="179">
        <f>_xlfn.IFERROR(VALUE(C16),0)-_xlfn.IFERROR(VALUE('Table L1'!M17),0)</f>
        <v>0</v>
      </c>
      <c r="J16" s="206">
        <f>_xlfn.IFERROR(VALUE(H16),0)-_xlfn.IFERROR(VALUE('Table L1'!N17),0)</f>
        <v>0</v>
      </c>
      <c r="K16" s="206"/>
    </row>
    <row r="17" spans="1:11" ht="18" customHeight="1">
      <c r="A17" s="80" t="s">
        <v>729</v>
      </c>
      <c r="B17" s="289" t="s">
        <v>730</v>
      </c>
      <c r="C17" s="228">
        <v>5</v>
      </c>
      <c r="D17" s="170" t="s">
        <v>857</v>
      </c>
      <c r="E17" s="170" t="s">
        <v>857</v>
      </c>
      <c r="F17" s="170" t="s">
        <v>857</v>
      </c>
      <c r="G17" s="170" t="s">
        <v>857</v>
      </c>
      <c r="H17" s="170" t="s">
        <v>857</v>
      </c>
      <c r="I17" s="179">
        <f>_xlfn.IFERROR(VALUE(C17),0)-_xlfn.IFERROR(VALUE('Table L1'!M18),0)</f>
        <v>0</v>
      </c>
      <c r="J17" s="206">
        <f>_xlfn.IFERROR(VALUE(H17),0)-_xlfn.IFERROR(VALUE('Table L1'!N18),0)</f>
        <v>0</v>
      </c>
      <c r="K17" s="206"/>
    </row>
    <row r="18" spans="1:11" ht="30" customHeight="1">
      <c r="A18" s="80" t="s">
        <v>114</v>
      </c>
      <c r="B18" s="289" t="s">
        <v>700</v>
      </c>
      <c r="C18" s="228">
        <v>803531</v>
      </c>
      <c r="D18" s="170">
        <v>135266</v>
      </c>
      <c r="E18" s="170">
        <v>458512</v>
      </c>
      <c r="F18" s="170">
        <v>221482</v>
      </c>
      <c r="G18" s="170">
        <v>61589</v>
      </c>
      <c r="H18" s="170">
        <v>876849</v>
      </c>
      <c r="I18" s="179">
        <f>_xlfn.IFERROR(VALUE(C18),0)-_xlfn.IFERROR(VALUE('Table L1'!M19),0)</f>
        <v>0</v>
      </c>
      <c r="J18" s="206">
        <f>_xlfn.IFERROR(VALUE(H18),0)-_xlfn.IFERROR(VALUE('Table L1'!N19),0)</f>
        <v>0</v>
      </c>
      <c r="K18" s="206"/>
    </row>
    <row r="19" spans="1:11" ht="18" customHeight="1">
      <c r="A19" s="80" t="s">
        <v>115</v>
      </c>
      <c r="B19" s="289" t="s">
        <v>701</v>
      </c>
      <c r="C19" s="228" t="s">
        <v>857</v>
      </c>
      <c r="D19" s="170" t="s">
        <v>857</v>
      </c>
      <c r="E19" s="170" t="s">
        <v>857</v>
      </c>
      <c r="F19" s="170">
        <v>780</v>
      </c>
      <c r="G19" s="170">
        <v>193</v>
      </c>
      <c r="H19" s="170">
        <v>973</v>
      </c>
      <c r="I19" s="179">
        <f>_xlfn.IFERROR(VALUE(C19),0)-_xlfn.IFERROR(VALUE('Table L1'!M20),0)</f>
        <v>0</v>
      </c>
      <c r="J19" s="206">
        <f>_xlfn.IFERROR(VALUE(H19),0)-_xlfn.IFERROR(VALUE('Table L1'!N20),0)</f>
        <v>0</v>
      </c>
      <c r="K19" s="206"/>
    </row>
    <row r="20" spans="1:11" ht="18" customHeight="1">
      <c r="A20" s="80" t="s">
        <v>116</v>
      </c>
      <c r="B20" s="289"/>
      <c r="C20" s="228" t="s">
        <v>857</v>
      </c>
      <c r="D20" s="170" t="s">
        <v>857</v>
      </c>
      <c r="E20" s="170" t="s">
        <v>857</v>
      </c>
      <c r="F20" s="170" t="s">
        <v>857</v>
      </c>
      <c r="G20" s="170" t="s">
        <v>857</v>
      </c>
      <c r="H20" s="170" t="s">
        <v>857</v>
      </c>
      <c r="I20" s="179">
        <f>_xlfn.IFERROR(VALUE(C20),0)-_xlfn.IFERROR(VALUE('Table L1'!M21),0)</f>
        <v>0</v>
      </c>
      <c r="J20" s="206">
        <f>_xlfn.IFERROR(VALUE(H20),0)-_xlfn.IFERROR(VALUE('Table L1'!N21),0)</f>
        <v>0</v>
      </c>
      <c r="K20" s="206"/>
    </row>
    <row r="21" spans="1:11" ht="18" customHeight="1">
      <c r="A21" s="80" t="s">
        <v>546</v>
      </c>
      <c r="B21" s="289" t="s">
        <v>565</v>
      </c>
      <c r="C21" s="228">
        <v>2978</v>
      </c>
      <c r="D21" s="170" t="s">
        <v>857</v>
      </c>
      <c r="E21" s="170">
        <v>1536</v>
      </c>
      <c r="F21" s="170">
        <v>2201</v>
      </c>
      <c r="G21" s="170" t="s">
        <v>857</v>
      </c>
      <c r="H21" s="170">
        <v>3737</v>
      </c>
      <c r="I21" s="179">
        <f>_xlfn.IFERROR(VALUE(C21),0)-_xlfn.IFERROR(VALUE('Table L1'!M22),0)</f>
        <v>0</v>
      </c>
      <c r="J21" s="206">
        <f>_xlfn.IFERROR(VALUE(H21),0)-_xlfn.IFERROR(VALUE('Table L1'!N22),0)</f>
        <v>0</v>
      </c>
      <c r="K21" s="206"/>
    </row>
    <row r="22" spans="1:11" ht="18" customHeight="1">
      <c r="A22" s="192" t="s">
        <v>547</v>
      </c>
      <c r="B22" s="290" t="s">
        <v>536</v>
      </c>
      <c r="C22" s="228">
        <v>398</v>
      </c>
      <c r="D22" s="170">
        <v>1137407</v>
      </c>
      <c r="E22" s="170">
        <v>286871</v>
      </c>
      <c r="F22" s="170">
        <v>870</v>
      </c>
      <c r="G22" s="170">
        <v>140</v>
      </c>
      <c r="H22" s="170">
        <v>1425288</v>
      </c>
      <c r="I22" s="179">
        <f>_xlfn.IFERROR(VALUE(C22),0)-_xlfn.IFERROR(VALUE('Table L1'!M23),0)</f>
        <v>0</v>
      </c>
      <c r="J22" s="206">
        <f>_xlfn.IFERROR(VALUE(H22),0)-_xlfn.IFERROR(VALUE('Table L1'!N23),0)</f>
        <v>0</v>
      </c>
      <c r="K22" s="206"/>
    </row>
    <row r="23" spans="1:11" ht="30" customHeight="1">
      <c r="A23" s="80" t="s">
        <v>117</v>
      </c>
      <c r="B23" s="289" t="s">
        <v>150</v>
      </c>
      <c r="C23" s="228" t="s">
        <v>857</v>
      </c>
      <c r="D23" s="170" t="s">
        <v>857</v>
      </c>
      <c r="E23" s="170" t="s">
        <v>857</v>
      </c>
      <c r="F23" s="170" t="s">
        <v>857</v>
      </c>
      <c r="G23" s="170" t="s">
        <v>857</v>
      </c>
      <c r="H23" s="170" t="s">
        <v>857</v>
      </c>
      <c r="I23" s="179">
        <f>_xlfn.IFERROR(VALUE(C23),0)-_xlfn.IFERROR(VALUE('Table L1'!M24),0)</f>
        <v>0</v>
      </c>
      <c r="J23" s="206">
        <f>_xlfn.IFERROR(VALUE(H23),0)-_xlfn.IFERROR(VALUE('Table L1'!N24),0)</f>
        <v>0</v>
      </c>
      <c r="K23" s="206"/>
    </row>
    <row r="24" spans="1:11" ht="18" customHeight="1">
      <c r="A24" s="80" t="s">
        <v>843</v>
      </c>
      <c r="B24" s="289" t="s">
        <v>844</v>
      </c>
      <c r="C24" s="228">
        <v>273436</v>
      </c>
      <c r="D24" s="170">
        <v>512</v>
      </c>
      <c r="E24" s="170">
        <v>367</v>
      </c>
      <c r="F24" s="170">
        <v>1432</v>
      </c>
      <c r="G24" s="170">
        <v>315</v>
      </c>
      <c r="H24" s="170">
        <v>2626</v>
      </c>
      <c r="I24" s="179">
        <f>_xlfn.IFERROR(VALUE(C24),0)-_xlfn.IFERROR(VALUE('Table L1'!M25),0)</f>
        <v>0</v>
      </c>
      <c r="J24" s="206">
        <f>_xlfn.IFERROR(VALUE(H24),0)-_xlfn.IFERROR(VALUE('Table L1'!N25),0)</f>
        <v>0</v>
      </c>
      <c r="K24" s="206"/>
    </row>
    <row r="25" spans="1:11" ht="18" customHeight="1">
      <c r="A25" s="80" t="s">
        <v>731</v>
      </c>
      <c r="B25" s="289" t="s">
        <v>732</v>
      </c>
      <c r="C25" s="228">
        <v>260247</v>
      </c>
      <c r="D25" s="170">
        <v>4703528</v>
      </c>
      <c r="E25" s="170">
        <v>469242</v>
      </c>
      <c r="F25" s="170">
        <v>240999</v>
      </c>
      <c r="G25" s="170">
        <v>2488</v>
      </c>
      <c r="H25" s="170">
        <v>5416257</v>
      </c>
      <c r="I25" s="179">
        <f>_xlfn.IFERROR(VALUE(C25),0)-_xlfn.IFERROR(VALUE('Table L1'!M26),0)</f>
        <v>0</v>
      </c>
      <c r="J25" s="206">
        <f>_xlfn.IFERROR(VALUE(H25),0)-_xlfn.IFERROR(VALUE('Table L1'!N26),0)</f>
        <v>0</v>
      </c>
      <c r="K25" s="206"/>
    </row>
    <row r="26" spans="1:11" ht="18" customHeight="1">
      <c r="A26" s="80" t="s">
        <v>817</v>
      </c>
      <c r="B26" s="289" t="s">
        <v>818</v>
      </c>
      <c r="C26" s="228" t="s">
        <v>857</v>
      </c>
      <c r="D26" s="170" t="s">
        <v>857</v>
      </c>
      <c r="E26" s="170">
        <v>6</v>
      </c>
      <c r="F26" s="170">
        <v>55</v>
      </c>
      <c r="G26" s="170">
        <v>8162</v>
      </c>
      <c r="H26" s="170">
        <v>8223</v>
      </c>
      <c r="I26" s="179">
        <f>_xlfn.IFERROR(VALUE(C26),0)-_xlfn.IFERROR(VALUE('Table L1'!M27),0)</f>
        <v>0</v>
      </c>
      <c r="J26" s="206">
        <f>_xlfn.IFERROR(VALUE(H26),0)-_xlfn.IFERROR(VALUE('Table L1'!N27),0)</f>
        <v>0</v>
      </c>
      <c r="K26" s="206"/>
    </row>
    <row r="27" spans="1:11" ht="18" customHeight="1">
      <c r="A27" s="192" t="s">
        <v>596</v>
      </c>
      <c r="B27" s="290"/>
      <c r="C27" s="228" t="s">
        <v>857</v>
      </c>
      <c r="D27" s="170" t="s">
        <v>857</v>
      </c>
      <c r="E27" s="170" t="s">
        <v>857</v>
      </c>
      <c r="F27" s="170" t="s">
        <v>857</v>
      </c>
      <c r="G27" s="170" t="s">
        <v>857</v>
      </c>
      <c r="H27" s="170" t="s">
        <v>857</v>
      </c>
      <c r="I27" s="179">
        <f>_xlfn.IFERROR(VALUE(C27),0)-_xlfn.IFERROR(VALUE('Table L1'!M28),0)</f>
        <v>0</v>
      </c>
      <c r="J27" s="206">
        <f>_xlfn.IFERROR(VALUE(H27),0)-_xlfn.IFERROR(VALUE('Table L1'!N28),0)</f>
        <v>0</v>
      </c>
      <c r="K27" s="206"/>
    </row>
    <row r="28" spans="1:11" ht="30" customHeight="1">
      <c r="A28" s="80" t="s">
        <v>118</v>
      </c>
      <c r="B28" s="289" t="s">
        <v>566</v>
      </c>
      <c r="C28" s="228" t="s">
        <v>857</v>
      </c>
      <c r="D28" s="170">
        <v>6962088</v>
      </c>
      <c r="E28" s="170">
        <v>1520131</v>
      </c>
      <c r="F28" s="170">
        <v>61523</v>
      </c>
      <c r="G28" s="170">
        <v>19406</v>
      </c>
      <c r="H28" s="170">
        <v>8563148</v>
      </c>
      <c r="I28" s="179">
        <f>_xlfn.IFERROR(VALUE(C28),0)-_xlfn.IFERROR(VALUE('Table L1'!M29),0)</f>
        <v>0</v>
      </c>
      <c r="J28" s="206">
        <f>_xlfn.IFERROR(VALUE(H28),0)-_xlfn.IFERROR(VALUE('Table L1'!N29),0)</f>
        <v>0</v>
      </c>
      <c r="K28" s="206"/>
    </row>
    <row r="29" spans="1:11" ht="18" customHeight="1">
      <c r="A29" s="80" t="s">
        <v>834</v>
      </c>
      <c r="B29" s="289" t="s">
        <v>835</v>
      </c>
      <c r="C29" s="228" t="s">
        <v>857</v>
      </c>
      <c r="D29" s="170" t="s">
        <v>857</v>
      </c>
      <c r="E29" s="170" t="s">
        <v>857</v>
      </c>
      <c r="F29" s="170" t="s">
        <v>857</v>
      </c>
      <c r="G29" s="170" t="s">
        <v>857</v>
      </c>
      <c r="H29" s="170" t="s">
        <v>857</v>
      </c>
      <c r="I29" s="179">
        <f>_xlfn.IFERROR(VALUE(C29),0)-_xlfn.IFERROR(VALUE('Table L1'!M30),0)</f>
        <v>0</v>
      </c>
      <c r="J29" s="206">
        <f>_xlfn.IFERROR(VALUE(H29),0)-_xlfn.IFERROR(VALUE('Table L1'!N30),0)</f>
        <v>0</v>
      </c>
      <c r="K29" s="206"/>
    </row>
    <row r="30" spans="1:11" ht="18" customHeight="1">
      <c r="A30" s="80" t="s">
        <v>702</v>
      </c>
      <c r="B30" s="289" t="s">
        <v>703</v>
      </c>
      <c r="C30" s="228" t="s">
        <v>857</v>
      </c>
      <c r="D30" s="170">
        <v>175988</v>
      </c>
      <c r="E30" s="170">
        <v>3106213</v>
      </c>
      <c r="F30" s="170">
        <v>21632</v>
      </c>
      <c r="G30" s="170">
        <v>570</v>
      </c>
      <c r="H30" s="170">
        <v>3304403</v>
      </c>
      <c r="I30" s="179">
        <f>_xlfn.IFERROR(VALUE(C30),0)-_xlfn.IFERROR(VALUE('Table L1'!M31),0)</f>
        <v>0</v>
      </c>
      <c r="J30" s="206">
        <f>_xlfn.IFERROR(VALUE(H30),0)-_xlfn.IFERROR(VALUE('Table L1'!N31),0)</f>
        <v>0</v>
      </c>
      <c r="K30" s="206"/>
    </row>
    <row r="31" spans="1:11" ht="18" customHeight="1">
      <c r="A31" s="80" t="s">
        <v>711</v>
      </c>
      <c r="B31" s="289" t="s">
        <v>101</v>
      </c>
      <c r="C31" s="228">
        <v>54733</v>
      </c>
      <c r="D31" s="170">
        <v>877</v>
      </c>
      <c r="E31" s="170">
        <v>64121</v>
      </c>
      <c r="F31" s="170">
        <v>43782</v>
      </c>
      <c r="G31" s="170">
        <v>28995</v>
      </c>
      <c r="H31" s="170">
        <v>137775</v>
      </c>
      <c r="I31" s="179">
        <f>_xlfn.IFERROR(VALUE(C31),0)-_xlfn.IFERROR(VALUE('Table L1'!M32),0)</f>
        <v>0</v>
      </c>
      <c r="J31" s="206">
        <f>_xlfn.IFERROR(VALUE(H31),0)-_xlfn.IFERROR(VALUE('Table L1'!N32),0)</f>
        <v>0</v>
      </c>
      <c r="K31" s="206"/>
    </row>
    <row r="32" spans="1:11" ht="18" customHeight="1">
      <c r="A32" s="192" t="s">
        <v>548</v>
      </c>
      <c r="B32" s="290" t="s">
        <v>567</v>
      </c>
      <c r="C32" s="228">
        <v>9171</v>
      </c>
      <c r="D32" s="170">
        <v>3593</v>
      </c>
      <c r="E32" s="170">
        <v>25171</v>
      </c>
      <c r="F32" s="170" t="s">
        <v>857</v>
      </c>
      <c r="G32" s="170">
        <v>652</v>
      </c>
      <c r="H32" s="170">
        <v>29416</v>
      </c>
      <c r="I32" s="179">
        <f>_xlfn.IFERROR(VALUE(C32),0)-_xlfn.IFERROR(VALUE('Table L1'!M33),0)</f>
        <v>0</v>
      </c>
      <c r="J32" s="206">
        <f>_xlfn.IFERROR(VALUE(H32),0)-_xlfn.IFERROR(VALUE('Table L1'!N33),0)</f>
        <v>0</v>
      </c>
      <c r="K32" s="206"/>
    </row>
    <row r="33" spans="1:11" ht="30" customHeight="1">
      <c r="A33" s="192" t="s">
        <v>549</v>
      </c>
      <c r="B33" s="290"/>
      <c r="C33" s="228" t="s">
        <v>857</v>
      </c>
      <c r="D33" s="170" t="s">
        <v>857</v>
      </c>
      <c r="E33" s="170" t="s">
        <v>857</v>
      </c>
      <c r="F33" s="170" t="s">
        <v>857</v>
      </c>
      <c r="G33" s="170" t="s">
        <v>857</v>
      </c>
      <c r="H33" s="170" t="s">
        <v>857</v>
      </c>
      <c r="I33" s="179">
        <f>_xlfn.IFERROR(VALUE(C33),0)-_xlfn.IFERROR(VALUE('Table L1'!M34),0)</f>
        <v>0</v>
      </c>
      <c r="J33" s="206">
        <f>_xlfn.IFERROR(VALUE(H33),0)-_xlfn.IFERROR(VALUE('Table L1'!N34),0)</f>
        <v>0</v>
      </c>
      <c r="K33" s="206"/>
    </row>
    <row r="34" spans="1:11" ht="18" customHeight="1">
      <c r="A34" s="192" t="s">
        <v>550</v>
      </c>
      <c r="B34" s="290" t="s">
        <v>733</v>
      </c>
      <c r="C34" s="228">
        <v>93136</v>
      </c>
      <c r="D34" s="170" t="s">
        <v>857</v>
      </c>
      <c r="E34" s="170">
        <v>108</v>
      </c>
      <c r="F34" s="170">
        <v>1213</v>
      </c>
      <c r="G34" s="170">
        <v>853</v>
      </c>
      <c r="H34" s="170">
        <v>2174</v>
      </c>
      <c r="I34" s="179">
        <f>_xlfn.IFERROR(VALUE(C34),0)-_xlfn.IFERROR(VALUE('Table L1'!M35),0)</f>
        <v>0</v>
      </c>
      <c r="J34" s="206">
        <f>_xlfn.IFERROR(VALUE(H34),0)-_xlfn.IFERROR(VALUE('Table L1'!N35),0)</f>
        <v>0</v>
      </c>
      <c r="K34" s="206"/>
    </row>
    <row r="35" spans="1:11" ht="18" customHeight="1">
      <c r="A35" s="80" t="s">
        <v>715</v>
      </c>
      <c r="B35" s="289" t="s">
        <v>568</v>
      </c>
      <c r="C35" s="228">
        <v>616314</v>
      </c>
      <c r="D35" s="170">
        <v>176333</v>
      </c>
      <c r="E35" s="170">
        <v>249799</v>
      </c>
      <c r="F35" s="170">
        <v>150417</v>
      </c>
      <c r="G35" s="170">
        <v>169150</v>
      </c>
      <c r="H35" s="170">
        <v>745699</v>
      </c>
      <c r="I35" s="179">
        <f>_xlfn.IFERROR(VALUE(C35),0)-_xlfn.IFERROR(VALUE('Table L1'!M36),0)</f>
        <v>0</v>
      </c>
      <c r="J35" s="206">
        <f>_xlfn.IFERROR(VALUE(H35),0)-_xlfn.IFERROR(VALUE('Table L1'!N36),0)</f>
        <v>0</v>
      </c>
      <c r="K35" s="206"/>
    </row>
    <row r="36" spans="1:11" ht="18" customHeight="1">
      <c r="A36" s="192" t="s">
        <v>716</v>
      </c>
      <c r="B36" s="291" t="s">
        <v>717</v>
      </c>
      <c r="C36" s="228" t="s">
        <v>857</v>
      </c>
      <c r="D36" s="170">
        <v>126970</v>
      </c>
      <c r="E36" s="170">
        <v>2875</v>
      </c>
      <c r="F36" s="170">
        <v>678</v>
      </c>
      <c r="G36" s="170" t="s">
        <v>857</v>
      </c>
      <c r="H36" s="170">
        <v>130523</v>
      </c>
      <c r="I36" s="179">
        <f>_xlfn.IFERROR(VALUE(C36),0)-_xlfn.IFERROR(VALUE('Table L1'!M37),0)</f>
        <v>0</v>
      </c>
      <c r="J36" s="206">
        <f>_xlfn.IFERROR(VALUE(H36),0)-_xlfn.IFERROR(VALUE('Table L1'!N37),0)</f>
        <v>0</v>
      </c>
      <c r="K36" s="206"/>
    </row>
    <row r="37" spans="1:11" ht="18" customHeight="1">
      <c r="A37" s="231" t="s">
        <v>698</v>
      </c>
      <c r="B37" s="292" t="s">
        <v>699</v>
      </c>
      <c r="C37" s="273">
        <v>2274266</v>
      </c>
      <c r="D37" s="171">
        <v>457577</v>
      </c>
      <c r="E37" s="171">
        <v>280396</v>
      </c>
      <c r="F37" s="171">
        <v>125790</v>
      </c>
      <c r="G37" s="171">
        <v>177694</v>
      </c>
      <c r="H37" s="171">
        <v>1041457</v>
      </c>
      <c r="I37" s="191">
        <f>_xlfn.IFERROR(VALUE(C37),0)-_xlfn.IFERROR(VALUE('Table L1'!M38),0)</f>
        <v>0</v>
      </c>
      <c r="J37" s="206">
        <f>_xlfn.IFERROR(VALUE(H37),0)-_xlfn.IFERROR(VALUE('Table L1'!N38),0)</f>
        <v>0</v>
      </c>
      <c r="K37" s="206"/>
    </row>
    <row r="38" spans="1:11" ht="30" customHeight="1">
      <c r="A38" s="80" t="s">
        <v>576</v>
      </c>
      <c r="B38" s="289" t="s">
        <v>577</v>
      </c>
      <c r="C38" s="228" t="s">
        <v>857</v>
      </c>
      <c r="D38" s="170" t="s">
        <v>857</v>
      </c>
      <c r="E38" s="170" t="s">
        <v>857</v>
      </c>
      <c r="F38" s="170" t="s">
        <v>857</v>
      </c>
      <c r="G38" s="170" t="s">
        <v>857</v>
      </c>
      <c r="H38" s="170" t="s">
        <v>857</v>
      </c>
      <c r="I38" s="191">
        <f>_xlfn.IFERROR(VALUE(C38),0)-_xlfn.IFERROR(VALUE('Table L1'!M39),0)</f>
        <v>0</v>
      </c>
      <c r="J38" s="206">
        <f>_xlfn.IFERROR(VALUE(H38),0)-_xlfn.IFERROR(VALUE('Table L1'!N39),0)</f>
        <v>0</v>
      </c>
      <c r="K38" s="206"/>
    </row>
    <row r="39" spans="1:11" ht="18" customHeight="1">
      <c r="A39" s="80" t="s">
        <v>734</v>
      </c>
      <c r="B39" s="289" t="s">
        <v>728</v>
      </c>
      <c r="C39" s="228">
        <v>166174</v>
      </c>
      <c r="D39" s="170">
        <v>104472</v>
      </c>
      <c r="E39" s="170">
        <v>50283</v>
      </c>
      <c r="F39" s="170">
        <v>10852</v>
      </c>
      <c r="G39" s="170">
        <v>6700</v>
      </c>
      <c r="H39" s="170">
        <v>172307</v>
      </c>
      <c r="I39" s="191">
        <f>_xlfn.IFERROR(VALUE(C39),0)-_xlfn.IFERROR(VALUE('Table L1'!M40),0)</f>
        <v>0</v>
      </c>
      <c r="J39" s="206">
        <f>_xlfn.IFERROR(VALUE(H39),0)-_xlfn.IFERROR(VALUE('Table L1'!N40),0)</f>
        <v>0</v>
      </c>
      <c r="K39" s="206"/>
    </row>
    <row r="40" spans="1:11" ht="18" customHeight="1">
      <c r="A40" s="80" t="s">
        <v>551</v>
      </c>
      <c r="B40" s="289" t="s">
        <v>532</v>
      </c>
      <c r="C40" s="228">
        <v>1365243</v>
      </c>
      <c r="D40" s="170">
        <v>726138</v>
      </c>
      <c r="E40" s="170">
        <v>667109</v>
      </c>
      <c r="F40" s="170">
        <v>168726</v>
      </c>
      <c r="G40" s="170">
        <v>3998</v>
      </c>
      <c r="H40" s="170">
        <v>1565971</v>
      </c>
      <c r="I40" s="191">
        <f>_xlfn.IFERROR(VALUE(C40),0)-_xlfn.IFERROR(VALUE('Table L1'!M41),0)</f>
        <v>0</v>
      </c>
      <c r="J40" s="206">
        <f>_xlfn.IFERROR(VALUE(H40),0)-_xlfn.IFERROR(VALUE('Table L1'!N41),0)</f>
        <v>0</v>
      </c>
      <c r="K40" s="206"/>
    </row>
    <row r="41" spans="1:11" ht="18" customHeight="1">
      <c r="A41" s="80" t="s">
        <v>119</v>
      </c>
      <c r="B41" s="289"/>
      <c r="C41" s="228" t="s">
        <v>857</v>
      </c>
      <c r="D41" s="170" t="s">
        <v>857</v>
      </c>
      <c r="E41" s="170" t="s">
        <v>857</v>
      </c>
      <c r="F41" s="170" t="s">
        <v>857</v>
      </c>
      <c r="G41" s="170" t="s">
        <v>857</v>
      </c>
      <c r="H41" s="170" t="s">
        <v>857</v>
      </c>
      <c r="I41" s="191">
        <f>_xlfn.IFERROR(VALUE(C41),0)-_xlfn.IFERROR(VALUE('Table L1'!M42),0)</f>
        <v>0</v>
      </c>
      <c r="J41" s="206">
        <f>_xlfn.IFERROR(VALUE(H41),0)-_xlfn.IFERROR(VALUE('Table L1'!N42),0)</f>
        <v>0</v>
      </c>
      <c r="K41" s="206"/>
    </row>
    <row r="42" spans="1:11" ht="18" customHeight="1">
      <c r="A42" s="80" t="s">
        <v>813</v>
      </c>
      <c r="B42" s="289" t="s">
        <v>812</v>
      </c>
      <c r="C42" s="228">
        <v>921960</v>
      </c>
      <c r="D42" s="170" t="s">
        <v>857</v>
      </c>
      <c r="E42" s="170" t="s">
        <v>857</v>
      </c>
      <c r="F42" s="170" t="s">
        <v>857</v>
      </c>
      <c r="G42" s="170" t="s">
        <v>857</v>
      </c>
      <c r="H42" s="170" t="s">
        <v>857</v>
      </c>
      <c r="I42" s="191">
        <f>_xlfn.IFERROR(VALUE(C42),0)-_xlfn.IFERROR(VALUE('Table L1'!M43),0)</f>
        <v>0</v>
      </c>
      <c r="J42" s="206">
        <f>_xlfn.IFERROR(VALUE(H42),0)-_xlfn.IFERROR(VALUE('Table L1'!N43),0)</f>
        <v>0</v>
      </c>
      <c r="K42" s="206"/>
    </row>
    <row r="43" spans="1:11" ht="30" customHeight="1">
      <c r="A43" s="80" t="s">
        <v>120</v>
      </c>
      <c r="B43" s="289" t="s">
        <v>154</v>
      </c>
      <c r="C43" s="228">
        <v>1258349</v>
      </c>
      <c r="D43" s="170">
        <v>122878</v>
      </c>
      <c r="E43" s="170">
        <v>15180</v>
      </c>
      <c r="F43" s="170">
        <v>4808</v>
      </c>
      <c r="G43" s="170">
        <v>96</v>
      </c>
      <c r="H43" s="170">
        <v>142962</v>
      </c>
      <c r="I43" s="191">
        <f>_xlfn.IFERROR(VALUE(C43),0)-_xlfn.IFERROR(VALUE('Table L1'!M44),0)</f>
        <v>0</v>
      </c>
      <c r="J43" s="206">
        <f>_xlfn.IFERROR(VALUE(H43),0)-_xlfn.IFERROR(VALUE('Table L1'!N44),0)</f>
        <v>0</v>
      </c>
      <c r="K43" s="206"/>
    </row>
    <row r="44" spans="1:11" ht="18" customHeight="1">
      <c r="A44" s="80" t="s">
        <v>121</v>
      </c>
      <c r="B44" s="289" t="s">
        <v>157</v>
      </c>
      <c r="C44" s="228" t="s">
        <v>857</v>
      </c>
      <c r="D44" s="170" t="s">
        <v>857</v>
      </c>
      <c r="E44" s="170" t="s">
        <v>857</v>
      </c>
      <c r="F44" s="170" t="s">
        <v>857</v>
      </c>
      <c r="G44" s="170" t="s">
        <v>857</v>
      </c>
      <c r="H44" s="170" t="s">
        <v>857</v>
      </c>
      <c r="I44" s="191">
        <f>_xlfn.IFERROR(VALUE(C44),0)-_xlfn.IFERROR(VALUE('Table L1'!M45),0)</f>
        <v>0</v>
      </c>
      <c r="J44" s="206">
        <f>_xlfn.IFERROR(VALUE(H44),0)-_xlfn.IFERROR(VALUE('Table L1'!N45),0)</f>
        <v>0</v>
      </c>
      <c r="K44" s="206"/>
    </row>
    <row r="45" spans="1:11" ht="18" customHeight="1">
      <c r="A45" s="80" t="s">
        <v>122</v>
      </c>
      <c r="B45" s="289" t="s">
        <v>159</v>
      </c>
      <c r="C45" s="228">
        <v>1514073</v>
      </c>
      <c r="D45" s="170">
        <v>5634902</v>
      </c>
      <c r="E45" s="170">
        <v>657979</v>
      </c>
      <c r="F45" s="170">
        <v>29572</v>
      </c>
      <c r="G45" s="170">
        <v>15336</v>
      </c>
      <c r="H45" s="170">
        <v>6337789</v>
      </c>
      <c r="I45" s="191">
        <f>_xlfn.IFERROR(VALUE(C45),0)-_xlfn.IFERROR(VALUE('Table L1'!M46),0)</f>
        <v>0</v>
      </c>
      <c r="J45" s="206">
        <f>_xlfn.IFERROR(VALUE(H45),0)-_xlfn.IFERROR(VALUE('Table L1'!N46),0)</f>
        <v>0</v>
      </c>
      <c r="K45" s="206"/>
    </row>
    <row r="46" spans="1:11" ht="18" customHeight="1">
      <c r="A46" s="80" t="s">
        <v>123</v>
      </c>
      <c r="B46" s="289" t="s">
        <v>161</v>
      </c>
      <c r="C46" s="228" t="s">
        <v>857</v>
      </c>
      <c r="D46" s="170">
        <v>21</v>
      </c>
      <c r="E46" s="170">
        <v>68</v>
      </c>
      <c r="F46" s="170">
        <v>220</v>
      </c>
      <c r="G46" s="170">
        <v>34</v>
      </c>
      <c r="H46" s="170">
        <v>343</v>
      </c>
      <c r="I46" s="191">
        <f>_xlfn.IFERROR(VALUE(C46),0)-_xlfn.IFERROR(VALUE('Table L1'!M47),0)</f>
        <v>0</v>
      </c>
      <c r="J46" s="206">
        <f>_xlfn.IFERROR(VALUE(H46),0)-_xlfn.IFERROR(VALUE('Table L1'!N47),0)</f>
        <v>0</v>
      </c>
      <c r="K46" s="206"/>
    </row>
    <row r="47" spans="1:11" ht="18" customHeight="1">
      <c r="A47" s="80" t="s">
        <v>124</v>
      </c>
      <c r="B47" s="289" t="s">
        <v>578</v>
      </c>
      <c r="C47" s="228">
        <v>5008490</v>
      </c>
      <c r="D47" s="170">
        <v>358936</v>
      </c>
      <c r="E47" s="170">
        <v>791584</v>
      </c>
      <c r="F47" s="170">
        <v>484328</v>
      </c>
      <c r="G47" s="170">
        <v>694329</v>
      </c>
      <c r="H47" s="170">
        <v>2329177</v>
      </c>
      <c r="I47" s="191">
        <f>_xlfn.IFERROR(VALUE(C47),0)-_xlfn.IFERROR(VALUE('Table L1'!M48),0)</f>
        <v>0</v>
      </c>
      <c r="J47" s="206">
        <f>_xlfn.IFERROR(VALUE(H47),0)-_xlfn.IFERROR(VALUE('Table L1'!N48),0)</f>
        <v>0</v>
      </c>
      <c r="K47" s="206"/>
    </row>
    <row r="48" spans="1:11" ht="30" customHeight="1">
      <c r="A48" s="80" t="s">
        <v>125</v>
      </c>
      <c r="B48" s="289"/>
      <c r="C48" s="228" t="s">
        <v>857</v>
      </c>
      <c r="D48" s="170" t="s">
        <v>857</v>
      </c>
      <c r="E48" s="170" t="s">
        <v>857</v>
      </c>
      <c r="F48" s="170" t="s">
        <v>857</v>
      </c>
      <c r="G48" s="170" t="s">
        <v>857</v>
      </c>
      <c r="H48" s="170" t="s">
        <v>857</v>
      </c>
      <c r="I48" s="191">
        <f>_xlfn.IFERROR(VALUE(C48),0)-_xlfn.IFERROR(VALUE('Table L1'!M49),0)</f>
        <v>0</v>
      </c>
      <c r="J48" s="206">
        <f>_xlfn.IFERROR(VALUE(H48),0)-_xlfn.IFERROR(VALUE('Table L1'!N49),0)</f>
        <v>0</v>
      </c>
      <c r="K48" s="206"/>
    </row>
    <row r="49" spans="1:11" ht="18" customHeight="1">
      <c r="A49" s="80" t="s">
        <v>552</v>
      </c>
      <c r="B49" s="289" t="s">
        <v>579</v>
      </c>
      <c r="C49" s="228" t="s">
        <v>857</v>
      </c>
      <c r="D49" s="170">
        <v>3211</v>
      </c>
      <c r="E49" s="170">
        <v>4327</v>
      </c>
      <c r="F49" s="170">
        <v>45436</v>
      </c>
      <c r="G49" s="170">
        <v>1278</v>
      </c>
      <c r="H49" s="170">
        <v>54252</v>
      </c>
      <c r="I49" s="191">
        <f>_xlfn.IFERROR(VALUE(C49),0)-_xlfn.IFERROR(VALUE('Table L1'!M50),0)</f>
        <v>0</v>
      </c>
      <c r="J49" s="206">
        <f>_xlfn.IFERROR(VALUE(H49),0)-_xlfn.IFERROR(VALUE('Table L1'!N50),0)</f>
        <v>0</v>
      </c>
      <c r="K49" s="206"/>
    </row>
    <row r="50" spans="1:11" ht="18" customHeight="1">
      <c r="A50" s="80" t="s">
        <v>126</v>
      </c>
      <c r="B50" s="289" t="s">
        <v>164</v>
      </c>
      <c r="C50" s="228" t="s">
        <v>857</v>
      </c>
      <c r="D50" s="170" t="s">
        <v>857</v>
      </c>
      <c r="E50" s="170" t="s">
        <v>857</v>
      </c>
      <c r="F50" s="170" t="s">
        <v>857</v>
      </c>
      <c r="G50" s="170" t="s">
        <v>857</v>
      </c>
      <c r="H50" s="170" t="s">
        <v>857</v>
      </c>
      <c r="I50" s="191">
        <f>_xlfn.IFERROR(VALUE(C50),0)-_xlfn.IFERROR(VALUE('Table L1'!M51),0)</f>
        <v>0</v>
      </c>
      <c r="J50" s="206">
        <f>_xlfn.IFERROR(VALUE(H50),0)-_xlfn.IFERROR(VALUE('Table L1'!N51),0)</f>
        <v>0</v>
      </c>
      <c r="K50" s="206"/>
    </row>
    <row r="51" spans="1:11" ht="18" customHeight="1">
      <c r="A51" s="80" t="s">
        <v>553</v>
      </c>
      <c r="B51" s="289"/>
      <c r="C51" s="228" t="s">
        <v>857</v>
      </c>
      <c r="D51" s="170" t="s">
        <v>857</v>
      </c>
      <c r="E51" s="170" t="s">
        <v>857</v>
      </c>
      <c r="F51" s="170" t="s">
        <v>857</v>
      </c>
      <c r="G51" s="170" t="s">
        <v>857</v>
      </c>
      <c r="H51" s="170" t="s">
        <v>857</v>
      </c>
      <c r="I51" s="191">
        <f>_xlfn.IFERROR(VALUE(C51),0)-_xlfn.IFERROR(VALUE('Table L1'!M52),0)</f>
        <v>0</v>
      </c>
      <c r="J51" s="206">
        <f>_xlfn.IFERROR(VALUE(H51),0)-_xlfn.IFERROR(VALUE('Table L1'!N52),0)</f>
        <v>0</v>
      </c>
      <c r="K51" s="206"/>
    </row>
    <row r="52" spans="1:11" ht="18" customHeight="1">
      <c r="A52" s="80" t="s">
        <v>127</v>
      </c>
      <c r="B52" s="289"/>
      <c r="C52" s="228" t="s">
        <v>857</v>
      </c>
      <c r="D52" s="170" t="s">
        <v>857</v>
      </c>
      <c r="E52" s="170" t="s">
        <v>857</v>
      </c>
      <c r="F52" s="170" t="s">
        <v>857</v>
      </c>
      <c r="G52" s="170" t="s">
        <v>857</v>
      </c>
      <c r="H52" s="170" t="s">
        <v>857</v>
      </c>
      <c r="I52" s="191">
        <f>_xlfn.IFERROR(VALUE(C52),0)-_xlfn.IFERROR(VALUE('Table L1'!M53),0)</f>
        <v>0</v>
      </c>
      <c r="J52" s="206">
        <f>_xlfn.IFERROR(VALUE(H52),0)-_xlfn.IFERROR(VALUE('Table L1'!N53),0)</f>
        <v>0</v>
      </c>
      <c r="K52" s="206"/>
    </row>
    <row r="53" spans="1:11" ht="30" customHeight="1">
      <c r="A53" s="80" t="s">
        <v>128</v>
      </c>
      <c r="B53" s="289" t="s">
        <v>168</v>
      </c>
      <c r="C53" s="228" t="s">
        <v>857</v>
      </c>
      <c r="D53" s="170" t="s">
        <v>857</v>
      </c>
      <c r="E53" s="170" t="s">
        <v>857</v>
      </c>
      <c r="F53" s="170">
        <v>319</v>
      </c>
      <c r="G53" s="170">
        <v>438</v>
      </c>
      <c r="H53" s="170">
        <v>757</v>
      </c>
      <c r="I53" s="191">
        <f>_xlfn.IFERROR(VALUE(C53),0)-_xlfn.IFERROR(VALUE('Table L1'!M54),0)</f>
        <v>0</v>
      </c>
      <c r="J53" s="206">
        <f>_xlfn.IFERROR(VALUE(H53),0)-_xlfn.IFERROR(VALUE('Table L1'!N54),0)</f>
        <v>0</v>
      </c>
      <c r="K53" s="206"/>
    </row>
    <row r="54" spans="1:11" ht="18" customHeight="1">
      <c r="A54" s="80" t="s">
        <v>832</v>
      </c>
      <c r="B54" s="289"/>
      <c r="C54" s="228" t="s">
        <v>857</v>
      </c>
      <c r="D54" s="170" t="s">
        <v>857</v>
      </c>
      <c r="E54" s="170" t="s">
        <v>857</v>
      </c>
      <c r="F54" s="170" t="s">
        <v>857</v>
      </c>
      <c r="G54" s="170" t="s">
        <v>857</v>
      </c>
      <c r="H54" s="170" t="s">
        <v>857</v>
      </c>
      <c r="I54" s="191">
        <f>_xlfn.IFERROR(VALUE(C54),0)-_xlfn.IFERROR(VALUE('Table L1'!M55),0)</f>
        <v>0</v>
      </c>
      <c r="J54" s="206">
        <f>_xlfn.IFERROR(VALUE(H54),0)-_xlfn.IFERROR(VALUE('Table L1'!N55),0)</f>
        <v>0</v>
      </c>
      <c r="K54" s="206"/>
    </row>
    <row r="55" spans="1:11" ht="18" customHeight="1">
      <c r="A55" s="80" t="s">
        <v>697</v>
      </c>
      <c r="B55" s="289" t="s">
        <v>696</v>
      </c>
      <c r="C55" s="228" t="s">
        <v>857</v>
      </c>
      <c r="D55" s="170" t="s">
        <v>857</v>
      </c>
      <c r="E55" s="170" t="s">
        <v>857</v>
      </c>
      <c r="F55" s="170" t="s">
        <v>857</v>
      </c>
      <c r="G55" s="170" t="s">
        <v>857</v>
      </c>
      <c r="H55" s="170" t="s">
        <v>857</v>
      </c>
      <c r="I55" s="191">
        <f>_xlfn.IFERROR(VALUE(C55),0)-_xlfn.IFERROR(VALUE('Table L1'!M56),0)</f>
        <v>0</v>
      </c>
      <c r="J55" s="206">
        <f>_xlfn.IFERROR(VALUE(H55),0)-_xlfn.IFERROR(VALUE('Table L1'!N56),0)</f>
        <v>0</v>
      </c>
      <c r="K55" s="206"/>
    </row>
    <row r="56" spans="1:11" ht="18" customHeight="1">
      <c r="A56" s="80" t="s">
        <v>554</v>
      </c>
      <c r="B56" s="289"/>
      <c r="C56" s="228" t="s">
        <v>857</v>
      </c>
      <c r="D56" s="170" t="s">
        <v>857</v>
      </c>
      <c r="E56" s="170" t="s">
        <v>857</v>
      </c>
      <c r="F56" s="170" t="s">
        <v>857</v>
      </c>
      <c r="G56" s="170" t="s">
        <v>857</v>
      </c>
      <c r="H56" s="170" t="s">
        <v>857</v>
      </c>
      <c r="I56" s="191">
        <f>_xlfn.IFERROR(VALUE(C56),0)-_xlfn.IFERROR(VALUE('Table L1'!M57),0)</f>
        <v>0</v>
      </c>
      <c r="J56" s="206">
        <f>_xlfn.IFERROR(VALUE(H56),0)-_xlfn.IFERROR(VALUE('Table L1'!N57),0)</f>
        <v>0</v>
      </c>
      <c r="K56" s="206"/>
    </row>
    <row r="57" spans="1:11" ht="18" customHeight="1">
      <c r="A57" s="80" t="s">
        <v>129</v>
      </c>
      <c r="B57" s="289" t="s">
        <v>171</v>
      </c>
      <c r="C57" s="228" t="s">
        <v>857</v>
      </c>
      <c r="D57" s="170" t="s">
        <v>857</v>
      </c>
      <c r="E57" s="170" t="s">
        <v>857</v>
      </c>
      <c r="F57" s="170" t="s">
        <v>857</v>
      </c>
      <c r="G57" s="170" t="s">
        <v>857</v>
      </c>
      <c r="H57" s="170" t="s">
        <v>857</v>
      </c>
      <c r="I57" s="191">
        <f>_xlfn.IFERROR(VALUE(C57),0)-_xlfn.IFERROR(VALUE('Table L1'!M58),0)</f>
        <v>0</v>
      </c>
      <c r="J57" s="206">
        <f>_xlfn.IFERROR(VALUE(H57),0)-_xlfn.IFERROR(VALUE('Table L1'!N58),0)</f>
        <v>0</v>
      </c>
      <c r="K57" s="206"/>
    </row>
    <row r="58" spans="1:11" ht="30" customHeight="1">
      <c r="A58" s="80" t="s">
        <v>662</v>
      </c>
      <c r="B58" s="289" t="s">
        <v>663</v>
      </c>
      <c r="C58" s="228">
        <v>603824</v>
      </c>
      <c r="D58" s="170">
        <v>201958</v>
      </c>
      <c r="E58" s="170">
        <v>2014319</v>
      </c>
      <c r="F58" s="170">
        <v>466168</v>
      </c>
      <c r="G58" s="170">
        <v>266302</v>
      </c>
      <c r="H58" s="170">
        <v>2948747</v>
      </c>
      <c r="I58" s="191">
        <f>_xlfn.IFERROR(VALUE(C58),0)-_xlfn.IFERROR(VALUE('Table L1'!M59),0)</f>
        <v>0</v>
      </c>
      <c r="J58" s="206">
        <f>_xlfn.IFERROR(VALUE(H58),0)-_xlfn.IFERROR(VALUE('Table L1'!N59),0)</f>
        <v>0</v>
      </c>
      <c r="K58" s="206"/>
    </row>
    <row r="59" spans="1:11" ht="18" customHeight="1">
      <c r="A59" s="80" t="s">
        <v>842</v>
      </c>
      <c r="B59" s="289"/>
      <c r="C59" s="228">
        <v>145054</v>
      </c>
      <c r="D59" s="170" t="s">
        <v>857</v>
      </c>
      <c r="E59" s="170" t="s">
        <v>857</v>
      </c>
      <c r="F59" s="170" t="s">
        <v>857</v>
      </c>
      <c r="G59" s="170" t="s">
        <v>857</v>
      </c>
      <c r="H59" s="170" t="s">
        <v>857</v>
      </c>
      <c r="I59" s="191">
        <f>_xlfn.IFERROR(VALUE(C59),0)-_xlfn.IFERROR(VALUE('Table L1'!M60),0)</f>
        <v>0</v>
      </c>
      <c r="J59" s="206">
        <f>_xlfn.IFERROR(VALUE(H59),0)-_xlfn.IFERROR(VALUE('Table L1'!N60),0)</f>
        <v>0</v>
      </c>
      <c r="K59" s="206"/>
    </row>
    <row r="60" spans="1:11" ht="18" customHeight="1">
      <c r="A60" s="80" t="s">
        <v>130</v>
      </c>
      <c r="B60" s="289"/>
      <c r="C60" s="228" t="s">
        <v>857</v>
      </c>
      <c r="D60" s="170" t="s">
        <v>857</v>
      </c>
      <c r="E60" s="170" t="s">
        <v>857</v>
      </c>
      <c r="F60" s="170" t="s">
        <v>857</v>
      </c>
      <c r="G60" s="170" t="s">
        <v>857</v>
      </c>
      <c r="H60" s="170" t="s">
        <v>857</v>
      </c>
      <c r="I60" s="191">
        <f>_xlfn.IFERROR(VALUE(C60),0)-_xlfn.IFERROR(VALUE('Table L1'!M61),0)</f>
        <v>0</v>
      </c>
      <c r="J60" s="206">
        <f>_xlfn.IFERROR(VALUE(H60),0)-_xlfn.IFERROR(VALUE('Table L1'!N61),0)</f>
        <v>0</v>
      </c>
      <c r="K60" s="206"/>
    </row>
    <row r="61" spans="1:11" ht="18" customHeight="1">
      <c r="A61" s="192" t="s">
        <v>814</v>
      </c>
      <c r="B61" s="293"/>
      <c r="C61" s="228" t="s">
        <v>857</v>
      </c>
      <c r="D61" s="170" t="s">
        <v>857</v>
      </c>
      <c r="E61" s="170" t="s">
        <v>857</v>
      </c>
      <c r="F61" s="170" t="s">
        <v>857</v>
      </c>
      <c r="G61" s="170" t="s">
        <v>857</v>
      </c>
      <c r="H61" s="170" t="s">
        <v>857</v>
      </c>
      <c r="I61" s="191">
        <f>_xlfn.IFERROR(VALUE(C61),0)-_xlfn.IFERROR(VALUE('Table L1'!M62),0)</f>
        <v>0</v>
      </c>
      <c r="J61" s="206">
        <f>_xlfn.IFERROR(VALUE(H61),0)-_xlfn.IFERROR(VALUE('Table L1'!N62),0)</f>
        <v>0</v>
      </c>
      <c r="K61" s="206"/>
    </row>
    <row r="62" spans="1:11" ht="18" customHeight="1">
      <c r="A62" s="296" t="s">
        <v>713</v>
      </c>
      <c r="B62" s="297"/>
      <c r="C62" s="273" t="s">
        <v>857</v>
      </c>
      <c r="D62" s="171" t="s">
        <v>857</v>
      </c>
      <c r="E62" s="171" t="s">
        <v>857</v>
      </c>
      <c r="F62" s="171" t="s">
        <v>857</v>
      </c>
      <c r="G62" s="171" t="s">
        <v>857</v>
      </c>
      <c r="H62" s="171" t="s">
        <v>857</v>
      </c>
      <c r="I62" s="191">
        <f>_xlfn.IFERROR(VALUE(C62),0)-_xlfn.IFERROR(VALUE('Table L1'!M63),0)</f>
        <v>0</v>
      </c>
      <c r="J62" s="206">
        <f>_xlfn.IFERROR(VALUE(H62),0)-_xlfn.IFERROR(VALUE('Table L1'!N63),0)</f>
        <v>0</v>
      </c>
      <c r="K62" s="206"/>
    </row>
    <row r="63" spans="1:11" ht="30" customHeight="1">
      <c r="A63" s="80" t="s">
        <v>131</v>
      </c>
      <c r="B63" s="289" t="s">
        <v>173</v>
      </c>
      <c r="C63" s="228" t="s">
        <v>857</v>
      </c>
      <c r="D63" s="170" t="s">
        <v>857</v>
      </c>
      <c r="E63" s="170" t="s">
        <v>857</v>
      </c>
      <c r="F63" s="170" t="s">
        <v>857</v>
      </c>
      <c r="G63" s="170" t="s">
        <v>857</v>
      </c>
      <c r="H63" s="170" t="s">
        <v>857</v>
      </c>
      <c r="I63" s="191">
        <f>_xlfn.IFERROR(VALUE(C63),0)-_xlfn.IFERROR(VALUE('Table L1'!M64),0)</f>
        <v>0</v>
      </c>
      <c r="J63" s="206">
        <f>_xlfn.IFERROR(VALUE(H63),0)-_xlfn.IFERROR(VALUE('Table L1'!N64),0)</f>
        <v>0</v>
      </c>
      <c r="K63" s="206"/>
    </row>
    <row r="64" spans="1:11" ht="18" customHeight="1">
      <c r="A64" s="80" t="s">
        <v>594</v>
      </c>
      <c r="B64" s="289" t="s">
        <v>591</v>
      </c>
      <c r="C64" s="228" t="s">
        <v>857</v>
      </c>
      <c r="D64" s="170" t="s">
        <v>857</v>
      </c>
      <c r="E64" s="170" t="s">
        <v>857</v>
      </c>
      <c r="F64" s="170" t="s">
        <v>857</v>
      </c>
      <c r="G64" s="170" t="s">
        <v>857</v>
      </c>
      <c r="H64" s="170" t="s">
        <v>857</v>
      </c>
      <c r="I64" s="191">
        <f>_xlfn.IFERROR(VALUE(C64),0)-_xlfn.IFERROR(VALUE('Table L1'!M65),0)</f>
        <v>0</v>
      </c>
      <c r="J64" s="206">
        <f>_xlfn.IFERROR(VALUE(H64),0)-_xlfn.IFERROR(VALUE('Table L1'!N65),0)</f>
        <v>0</v>
      </c>
      <c r="K64" s="206"/>
    </row>
    <row r="65" spans="1:11" ht="18" customHeight="1">
      <c r="A65" s="80" t="s">
        <v>708</v>
      </c>
      <c r="B65" s="289"/>
      <c r="C65" s="228" t="s">
        <v>857</v>
      </c>
      <c r="D65" s="170" t="s">
        <v>857</v>
      </c>
      <c r="E65" s="170" t="s">
        <v>857</v>
      </c>
      <c r="F65" s="170" t="s">
        <v>857</v>
      </c>
      <c r="G65" s="170" t="s">
        <v>857</v>
      </c>
      <c r="H65" s="170" t="s">
        <v>857</v>
      </c>
      <c r="I65" s="191">
        <f>_xlfn.IFERROR(VALUE(C65),0)-_xlfn.IFERROR(VALUE('Table L1'!M66),0)</f>
        <v>0</v>
      </c>
      <c r="J65" s="206">
        <f>_xlfn.IFERROR(VALUE(H65),0)-_xlfn.IFERROR(VALUE('Table L1'!N66),0)</f>
        <v>0</v>
      </c>
      <c r="K65" s="206"/>
    </row>
    <row r="66" spans="1:11" ht="18" customHeight="1">
      <c r="A66" s="80" t="s">
        <v>132</v>
      </c>
      <c r="B66" s="289" t="s">
        <v>175</v>
      </c>
      <c r="C66" s="228" t="s">
        <v>857</v>
      </c>
      <c r="D66" s="170" t="s">
        <v>857</v>
      </c>
      <c r="E66" s="170" t="s">
        <v>857</v>
      </c>
      <c r="F66" s="170" t="s">
        <v>857</v>
      </c>
      <c r="G66" s="170" t="s">
        <v>857</v>
      </c>
      <c r="H66" s="170" t="s">
        <v>857</v>
      </c>
      <c r="I66" s="191">
        <f>_xlfn.IFERROR(VALUE(C66),0)-_xlfn.IFERROR(VALUE('Table L1'!M67),0)</f>
        <v>0</v>
      </c>
      <c r="J66" s="206">
        <f>_xlfn.IFERROR(VALUE(H66),0)-_xlfn.IFERROR(VALUE('Table L1'!N67),0)</f>
        <v>0</v>
      </c>
      <c r="K66" s="206"/>
    </row>
    <row r="67" spans="1:11" ht="18" customHeight="1">
      <c r="A67" s="192" t="s">
        <v>718</v>
      </c>
      <c r="B67" s="290"/>
      <c r="C67" s="228">
        <v>153646</v>
      </c>
      <c r="D67" s="170" t="s">
        <v>857</v>
      </c>
      <c r="E67" s="170" t="s">
        <v>857</v>
      </c>
      <c r="F67" s="170" t="s">
        <v>857</v>
      </c>
      <c r="G67" s="170" t="s">
        <v>857</v>
      </c>
      <c r="H67" s="170" t="s">
        <v>857</v>
      </c>
      <c r="I67" s="191">
        <f>_xlfn.IFERROR(VALUE(C67),0)-_xlfn.IFERROR(VALUE('Table L1'!M68),0)</f>
        <v>0</v>
      </c>
      <c r="J67" s="206">
        <f>_xlfn.IFERROR(VALUE(H67),0)-_xlfn.IFERROR(VALUE('Table L1'!N68),0)</f>
        <v>0</v>
      </c>
      <c r="K67" s="206"/>
    </row>
    <row r="68" spans="1:11" ht="30" customHeight="1">
      <c r="A68" s="80" t="s">
        <v>555</v>
      </c>
      <c r="B68" s="290" t="s">
        <v>580</v>
      </c>
      <c r="C68" s="228">
        <v>52534</v>
      </c>
      <c r="D68" s="170" t="s">
        <v>857</v>
      </c>
      <c r="E68" s="170">
        <v>29</v>
      </c>
      <c r="F68" s="170">
        <v>383</v>
      </c>
      <c r="G68" s="170">
        <v>65</v>
      </c>
      <c r="H68" s="170">
        <v>477</v>
      </c>
      <c r="I68" s="191">
        <f>_xlfn.IFERROR(VALUE(C68),0)-_xlfn.IFERROR(VALUE('Table L1'!M69),0)</f>
        <v>0</v>
      </c>
      <c r="J68" s="206">
        <f>_xlfn.IFERROR(VALUE(H68),0)-_xlfn.IFERROR(VALUE('Table L1'!N69),0)</f>
        <v>0</v>
      </c>
      <c r="K68" s="206"/>
    </row>
    <row r="69" spans="1:11" ht="18" customHeight="1">
      <c r="A69" s="80" t="s">
        <v>556</v>
      </c>
      <c r="B69" s="289" t="s">
        <v>468</v>
      </c>
      <c r="C69" s="228">
        <v>3354254</v>
      </c>
      <c r="D69" s="170">
        <v>165821</v>
      </c>
      <c r="E69" s="170">
        <v>180071</v>
      </c>
      <c r="F69" s="170">
        <v>243516</v>
      </c>
      <c r="G69" s="170">
        <v>41340</v>
      </c>
      <c r="H69" s="170">
        <v>630748</v>
      </c>
      <c r="I69" s="191">
        <f>_xlfn.IFERROR(VALUE(C69),0)-_xlfn.IFERROR(VALUE('Table L1'!M70),0)</f>
        <v>0</v>
      </c>
      <c r="J69" s="206">
        <f>_xlfn.IFERROR(VALUE(H69),0)-_xlfn.IFERROR(VALUE('Table L1'!N70),0)</f>
        <v>0</v>
      </c>
      <c r="K69" s="206"/>
    </row>
    <row r="70" spans="1:11" ht="18" customHeight="1">
      <c r="A70" s="80" t="s">
        <v>830</v>
      </c>
      <c r="B70" s="289" t="s">
        <v>831</v>
      </c>
      <c r="C70" s="228" t="s">
        <v>857</v>
      </c>
      <c r="D70" s="170" t="s">
        <v>857</v>
      </c>
      <c r="E70" s="170" t="s">
        <v>857</v>
      </c>
      <c r="F70" s="170" t="s">
        <v>857</v>
      </c>
      <c r="G70" s="170" t="s">
        <v>857</v>
      </c>
      <c r="H70" s="170" t="s">
        <v>857</v>
      </c>
      <c r="I70" s="191">
        <f>_xlfn.IFERROR(VALUE(C70),0)-_xlfn.IFERROR(VALUE('Table L1'!M71),0)</f>
        <v>0</v>
      </c>
      <c r="J70" s="206">
        <f>_xlfn.IFERROR(VALUE(H70),0)-_xlfn.IFERROR(VALUE('Table L1'!N71),0)</f>
        <v>0</v>
      </c>
      <c r="K70" s="206"/>
    </row>
    <row r="71" spans="1:11" ht="18" customHeight="1">
      <c r="A71" s="80" t="s">
        <v>806</v>
      </c>
      <c r="B71" s="289" t="s">
        <v>807</v>
      </c>
      <c r="C71" s="228">
        <v>337</v>
      </c>
      <c r="D71" s="170">
        <v>531301</v>
      </c>
      <c r="E71" s="170">
        <v>74998</v>
      </c>
      <c r="F71" s="170">
        <v>32908</v>
      </c>
      <c r="G71" s="170">
        <v>283</v>
      </c>
      <c r="H71" s="170">
        <v>639490</v>
      </c>
      <c r="I71" s="191">
        <f>_xlfn.IFERROR(VALUE(C71),0)-_xlfn.IFERROR(VALUE('Table L1'!M72),0)</f>
        <v>0</v>
      </c>
      <c r="J71" s="206">
        <f>_xlfn.IFERROR(VALUE(H71),0)-_xlfn.IFERROR(VALUE('Table L1'!N72),0)</f>
        <v>0</v>
      </c>
      <c r="K71" s="206"/>
    </row>
    <row r="72" spans="1:11" ht="18" customHeight="1">
      <c r="A72" s="80" t="s">
        <v>557</v>
      </c>
      <c r="B72" s="289" t="s">
        <v>563</v>
      </c>
      <c r="C72" s="228" t="s">
        <v>857</v>
      </c>
      <c r="D72" s="170" t="s">
        <v>857</v>
      </c>
      <c r="E72" s="170" t="s">
        <v>857</v>
      </c>
      <c r="F72" s="170" t="s">
        <v>857</v>
      </c>
      <c r="G72" s="170" t="s">
        <v>857</v>
      </c>
      <c r="H72" s="170" t="s">
        <v>857</v>
      </c>
      <c r="I72" s="191">
        <f>_xlfn.IFERROR(VALUE(C72),0)-_xlfn.IFERROR(VALUE('Table L1'!M73),0)</f>
        <v>0</v>
      </c>
      <c r="J72" s="206">
        <f>_xlfn.IFERROR(VALUE(H72),0)-_xlfn.IFERROR(VALUE('Table L1'!N73),0)</f>
        <v>0</v>
      </c>
      <c r="K72" s="206"/>
    </row>
    <row r="73" spans="1:11" ht="30" customHeight="1">
      <c r="A73" s="80" t="s">
        <v>558</v>
      </c>
      <c r="B73" s="289" t="s">
        <v>581</v>
      </c>
      <c r="C73" s="228">
        <v>75005</v>
      </c>
      <c r="D73" s="170" t="s">
        <v>857</v>
      </c>
      <c r="E73" s="170" t="s">
        <v>857</v>
      </c>
      <c r="F73" s="170">
        <v>1793</v>
      </c>
      <c r="G73" s="170">
        <v>685</v>
      </c>
      <c r="H73" s="170">
        <v>2478</v>
      </c>
      <c r="I73" s="191">
        <f>_xlfn.IFERROR(VALUE(C73),0)-_xlfn.IFERROR(VALUE('Table L1'!M74),0)</f>
        <v>0</v>
      </c>
      <c r="J73" s="206">
        <f>_xlfn.IFERROR(VALUE(H73),0)-_xlfn.IFERROR(VALUE('Table L1'!N74),0)</f>
        <v>0</v>
      </c>
      <c r="K73" s="206"/>
    </row>
    <row r="74" spans="1:11" ht="18" customHeight="1">
      <c r="A74" s="80" t="s">
        <v>823</v>
      </c>
      <c r="B74" s="289"/>
      <c r="C74" s="228" t="s">
        <v>857</v>
      </c>
      <c r="D74" s="170" t="s">
        <v>857</v>
      </c>
      <c r="E74" s="170" t="s">
        <v>857</v>
      </c>
      <c r="F74" s="170" t="s">
        <v>857</v>
      </c>
      <c r="G74" s="170" t="s">
        <v>857</v>
      </c>
      <c r="H74" s="170" t="s">
        <v>857</v>
      </c>
      <c r="I74" s="191">
        <f>_xlfn.IFERROR(VALUE(C74),0)-_xlfn.IFERROR(VALUE('Table L1'!M75),0)</f>
        <v>0</v>
      </c>
      <c r="J74" s="206">
        <f>_xlfn.IFERROR(VALUE(H74),0)-_xlfn.IFERROR(VALUE('Table L1'!N75),0)</f>
        <v>0</v>
      </c>
      <c r="K74" s="206"/>
    </row>
    <row r="75" spans="1:11" ht="18" customHeight="1">
      <c r="A75" s="80" t="s">
        <v>825</v>
      </c>
      <c r="B75" s="289" t="s">
        <v>826</v>
      </c>
      <c r="C75" s="228" t="s">
        <v>857</v>
      </c>
      <c r="D75" s="170">
        <v>10119</v>
      </c>
      <c r="E75" s="170">
        <v>264</v>
      </c>
      <c r="F75" s="170">
        <v>194</v>
      </c>
      <c r="G75" s="170">
        <v>153</v>
      </c>
      <c r="H75" s="170">
        <v>10730</v>
      </c>
      <c r="I75" s="191">
        <f>_xlfn.IFERROR(VALUE(C75),0)-_xlfn.IFERROR(VALUE('Table L1'!M76),0)</f>
        <v>0</v>
      </c>
      <c r="J75" s="206">
        <f>_xlfn.IFERROR(VALUE(H75),0)-_xlfn.IFERROR(VALUE('Table L1'!N76),0)</f>
        <v>0</v>
      </c>
      <c r="K75" s="206"/>
    </row>
    <row r="76" spans="1:11" ht="18" customHeight="1">
      <c r="A76" s="80" t="s">
        <v>822</v>
      </c>
      <c r="B76" s="289" t="s">
        <v>821</v>
      </c>
      <c r="C76" s="228">
        <v>164116</v>
      </c>
      <c r="D76" s="170">
        <v>29598</v>
      </c>
      <c r="E76" s="170">
        <v>123895</v>
      </c>
      <c r="F76" s="170">
        <v>90449</v>
      </c>
      <c r="G76" s="170">
        <v>134401</v>
      </c>
      <c r="H76" s="170">
        <v>378343</v>
      </c>
      <c r="I76" s="191">
        <f>_xlfn.IFERROR(VALUE(C76),0)-_xlfn.IFERROR(VALUE('Table L1'!M77),0)</f>
        <v>0</v>
      </c>
      <c r="J76" s="206">
        <f>_xlfn.IFERROR(VALUE(H76),0)-_xlfn.IFERROR(VALUE('Table L1'!N77),0)</f>
        <v>0</v>
      </c>
      <c r="K76" s="206"/>
    </row>
    <row r="77" spans="1:11" ht="18" customHeight="1">
      <c r="A77" s="80" t="s">
        <v>848</v>
      </c>
      <c r="B77" s="289" t="s">
        <v>849</v>
      </c>
      <c r="C77" s="228" t="s">
        <v>857</v>
      </c>
      <c r="D77" s="170">
        <v>168</v>
      </c>
      <c r="E77" s="170">
        <v>103</v>
      </c>
      <c r="F77" s="170">
        <v>646</v>
      </c>
      <c r="G77" s="170" t="s">
        <v>857</v>
      </c>
      <c r="H77" s="170">
        <v>917</v>
      </c>
      <c r="I77" s="191">
        <f>_xlfn.IFERROR(VALUE(C77),0)-_xlfn.IFERROR(VALUE('Table L1'!M78),0)</f>
        <v>0</v>
      </c>
      <c r="J77" s="206">
        <f>_xlfn.IFERROR(VALUE(H77),0)-_xlfn.IFERROR(VALUE('Table L1'!N78),0)</f>
        <v>0</v>
      </c>
      <c r="K77" s="206"/>
    </row>
    <row r="78" spans="1:11" ht="18" customHeight="1">
      <c r="A78" s="80" t="s">
        <v>559</v>
      </c>
      <c r="B78" s="289"/>
      <c r="C78" s="228" t="s">
        <v>857</v>
      </c>
      <c r="D78" s="170" t="s">
        <v>857</v>
      </c>
      <c r="E78" s="170" t="s">
        <v>857</v>
      </c>
      <c r="F78" s="170" t="s">
        <v>857</v>
      </c>
      <c r="G78" s="170" t="s">
        <v>857</v>
      </c>
      <c r="H78" s="170" t="s">
        <v>857</v>
      </c>
      <c r="I78" s="191">
        <f>_xlfn.IFERROR(VALUE(C78),0)-_xlfn.IFERROR(VALUE('Table L1'!M79),0)</f>
        <v>0</v>
      </c>
      <c r="J78" s="206">
        <f>_xlfn.IFERROR(VALUE(H78),0)-_xlfn.IFERROR(VALUE('Table L1'!N79),0)</f>
        <v>0</v>
      </c>
      <c r="K78" s="206"/>
    </row>
    <row r="79" spans="1:11" ht="30" customHeight="1">
      <c r="A79" s="192" t="s">
        <v>560</v>
      </c>
      <c r="B79" s="290"/>
      <c r="C79" s="228" t="s">
        <v>857</v>
      </c>
      <c r="D79" s="170" t="s">
        <v>857</v>
      </c>
      <c r="E79" s="170">
        <v>360</v>
      </c>
      <c r="F79" s="170">
        <v>834</v>
      </c>
      <c r="G79" s="170">
        <v>11388</v>
      </c>
      <c r="H79" s="170">
        <v>12582</v>
      </c>
      <c r="I79" s="191">
        <f>_xlfn.IFERROR(VALUE(C79),0)-_xlfn.IFERROR(VALUE('Table L1'!M80),0)</f>
        <v>0</v>
      </c>
      <c r="J79" s="206">
        <f>_xlfn.IFERROR(VALUE(H79),0)-_xlfn.IFERROR(VALUE('Table L1'!N80),0)</f>
        <v>0</v>
      </c>
      <c r="K79" s="206"/>
    </row>
    <row r="80" spans="1:11" ht="18" customHeight="1">
      <c r="A80" s="80" t="s">
        <v>177</v>
      </c>
      <c r="B80" s="289"/>
      <c r="C80" s="228" t="s">
        <v>857</v>
      </c>
      <c r="D80" s="170" t="s">
        <v>857</v>
      </c>
      <c r="E80" s="170" t="s">
        <v>857</v>
      </c>
      <c r="F80" s="170" t="s">
        <v>857</v>
      </c>
      <c r="G80" s="170" t="s">
        <v>857</v>
      </c>
      <c r="H80" s="170" t="s">
        <v>857</v>
      </c>
      <c r="I80" s="191">
        <f>_xlfn.IFERROR(VALUE(C80),0)-_xlfn.IFERROR(VALUE('Table L1'!M81),0)</f>
        <v>0</v>
      </c>
      <c r="J80" s="206">
        <f>_xlfn.IFERROR(VALUE(H80),0)-_xlfn.IFERROR(VALUE('Table L1'!N81),0)</f>
        <v>0</v>
      </c>
      <c r="K80" s="206"/>
    </row>
    <row r="81" spans="1:11" ht="18" customHeight="1">
      <c r="A81" s="80" t="s">
        <v>838</v>
      </c>
      <c r="B81" s="306" t="s">
        <v>856</v>
      </c>
      <c r="C81" s="228" t="s">
        <v>857</v>
      </c>
      <c r="D81" s="170" t="s">
        <v>857</v>
      </c>
      <c r="E81" s="170" t="s">
        <v>857</v>
      </c>
      <c r="F81" s="170" t="s">
        <v>857</v>
      </c>
      <c r="G81" s="170" t="s">
        <v>857</v>
      </c>
      <c r="H81" s="170" t="s">
        <v>857</v>
      </c>
      <c r="I81" s="191">
        <f>_xlfn.IFERROR(VALUE(C81),0)-_xlfn.IFERROR(VALUE('Table L1'!M82),0)</f>
        <v>0</v>
      </c>
      <c r="J81" s="206">
        <f>_xlfn.IFERROR(VALUE(H81),0)-_xlfn.IFERROR(VALUE('Table L1'!N82),0)</f>
        <v>0</v>
      </c>
      <c r="K81" s="206"/>
    </row>
    <row r="82" spans="1:11" ht="18" customHeight="1">
      <c r="A82" s="80"/>
      <c r="B82" s="78"/>
      <c r="C82" s="172"/>
      <c r="D82" s="172"/>
      <c r="E82" s="172"/>
      <c r="F82" s="172"/>
      <c r="G82" s="172"/>
      <c r="H82" s="172"/>
      <c r="I82" s="192"/>
      <c r="K82" s="197"/>
    </row>
    <row r="83" spans="1:9" ht="18" customHeight="1">
      <c r="A83" s="81" t="s">
        <v>483</v>
      </c>
      <c r="B83" s="83" t="s">
        <v>205</v>
      </c>
      <c r="C83" s="182">
        <f aca="true" t="shared" si="0" ref="C83:H83">SUM(C13:C81)</f>
        <v>25199368</v>
      </c>
      <c r="D83" s="182">
        <f t="shared" si="0"/>
        <v>21810773</v>
      </c>
      <c r="E83" s="182">
        <f t="shared" si="0"/>
        <v>13077671</v>
      </c>
      <c r="F83" s="182">
        <f t="shared" si="0"/>
        <v>2974488</v>
      </c>
      <c r="G83" s="182">
        <f t="shared" si="0"/>
        <v>2265374</v>
      </c>
      <c r="H83" s="182">
        <f t="shared" si="0"/>
        <v>40128306</v>
      </c>
      <c r="I83" s="192"/>
    </row>
    <row r="84" ht="15">
      <c r="A84" s="40"/>
    </row>
    <row r="85" spans="1:3" ht="15">
      <c r="A85" s="40"/>
      <c r="C85" s="219"/>
    </row>
  </sheetData>
  <sheetProtection/>
  <mergeCells count="5">
    <mergeCell ref="C7:H7"/>
    <mergeCell ref="A1:H1"/>
    <mergeCell ref="A2:H2"/>
    <mergeCell ref="A4:B4"/>
    <mergeCell ref="A5:B5"/>
  </mergeCells>
  <printOptions/>
  <pageMargins left="0.31496062992125984" right="0.31496062992125984" top="0.31496062992125984" bottom="0.2362204724409449" header="0.5118110236220472" footer="0.5118110236220472"/>
  <pageSetup horizontalDpi="600" verticalDpi="600" orientation="landscape" paperSize="9" scale="68" r:id="rId1"/>
  <rowBreaks count="2" manualBreakCount="2">
    <brk id="37" max="7" man="1"/>
    <brk id="62" max="7" man="1"/>
  </rowBreaks>
</worksheet>
</file>

<file path=xl/worksheets/sheet23.xml><?xml version="1.0" encoding="utf-8"?>
<worksheet xmlns="http://schemas.openxmlformats.org/spreadsheetml/2006/main" xmlns:r="http://schemas.openxmlformats.org/officeDocument/2006/relationships">
  <dimension ref="A1:Q89"/>
  <sheetViews>
    <sheetView zoomScale="80" zoomScaleNormal="80" zoomScalePageLayoutView="0" workbookViewId="0" topLeftCell="A65">
      <selection activeCell="C77" sqref="C77"/>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5" width="10.625" style="40" bestFit="1" customWidth="1"/>
    <col min="16" max="16384" width="9.00390625" style="40" customWidth="1"/>
  </cols>
  <sheetData>
    <row r="1" spans="1:17" s="294" customFormat="1" ht="45.75" customHeight="1">
      <c r="A1" s="357" t="s">
        <v>655</v>
      </c>
      <c r="B1" s="357"/>
      <c r="C1" s="358"/>
      <c r="D1" s="358"/>
      <c r="E1" s="358"/>
      <c r="F1" s="358"/>
      <c r="G1" s="358"/>
      <c r="H1" s="358"/>
      <c r="I1" s="358"/>
      <c r="J1" s="358"/>
      <c r="K1" s="358"/>
      <c r="L1" s="358"/>
      <c r="M1" s="358"/>
      <c r="N1" s="358"/>
      <c r="O1" s="187"/>
      <c r="P1" s="187"/>
      <c r="Q1" s="187"/>
    </row>
    <row r="2" spans="1:17" s="294" customFormat="1" ht="43.5" customHeight="1">
      <c r="A2" s="359" t="str">
        <f>'Form HKLQ1-1'!A3:H3</f>
        <v>二零二零年一月至六月
January to June 2020</v>
      </c>
      <c r="B2" s="359"/>
      <c r="C2" s="358"/>
      <c r="D2" s="358"/>
      <c r="E2" s="358"/>
      <c r="F2" s="358"/>
      <c r="G2" s="358"/>
      <c r="H2" s="358"/>
      <c r="I2" s="358"/>
      <c r="J2" s="358"/>
      <c r="K2" s="358"/>
      <c r="L2" s="358"/>
      <c r="M2" s="358"/>
      <c r="N2" s="358"/>
      <c r="O2" s="187"/>
      <c r="P2" s="187"/>
      <c r="Q2" s="187"/>
    </row>
    <row r="3" spans="1:17" ht="7.5" customHeight="1">
      <c r="A3" s="20"/>
      <c r="B3" s="20"/>
      <c r="C3" s="21"/>
      <c r="O3" s="13"/>
      <c r="P3" s="13"/>
      <c r="Q3" s="13"/>
    </row>
    <row r="4" spans="1:17" s="295" customFormat="1" ht="37.5" customHeight="1">
      <c r="A4" s="360" t="s">
        <v>0</v>
      </c>
      <c r="B4" s="360"/>
      <c r="C4" s="21"/>
      <c r="D4" s="21"/>
      <c r="E4" s="21"/>
      <c r="F4" s="21"/>
      <c r="G4" s="21"/>
      <c r="H4" s="21"/>
      <c r="I4" s="21"/>
      <c r="J4" s="21"/>
      <c r="K4" s="21"/>
      <c r="L4" s="21"/>
      <c r="M4" s="21"/>
      <c r="N4" s="21"/>
      <c r="O4" s="21"/>
      <c r="P4" s="21"/>
      <c r="Q4" s="21"/>
    </row>
    <row r="5" spans="1:17" s="295" customFormat="1" ht="37.5" customHeight="1">
      <c r="A5" s="360" t="s">
        <v>1</v>
      </c>
      <c r="B5" s="360"/>
      <c r="C5" s="21"/>
      <c r="D5" s="21"/>
      <c r="E5" s="21"/>
      <c r="F5" s="21"/>
      <c r="G5" s="21"/>
      <c r="H5" s="21"/>
      <c r="I5" s="21"/>
      <c r="J5" s="21"/>
      <c r="K5" s="21"/>
      <c r="L5" s="21"/>
      <c r="M5" s="21"/>
      <c r="N5" s="21"/>
      <c r="O5" s="21"/>
      <c r="P5" s="21"/>
      <c r="Q5" s="21"/>
    </row>
    <row r="6" spans="1:17" ht="12.75" customHeight="1">
      <c r="A6" s="14"/>
      <c r="B6" s="14"/>
      <c r="O6" s="14"/>
      <c r="P6" s="14"/>
      <c r="Q6" s="14"/>
    </row>
    <row r="7" spans="1:17" s="24" customFormat="1" ht="39.75" customHeight="1">
      <c r="A7" s="74"/>
      <c r="B7" s="76"/>
      <c r="C7" s="372" t="s">
        <v>50</v>
      </c>
      <c r="D7" s="364"/>
      <c r="E7" s="364"/>
      <c r="F7" s="364"/>
      <c r="G7" s="364"/>
      <c r="H7" s="364"/>
      <c r="I7" s="364"/>
      <c r="J7" s="364"/>
      <c r="K7" s="364"/>
      <c r="L7" s="364"/>
      <c r="M7" s="364"/>
      <c r="N7" s="362"/>
      <c r="O7" s="9"/>
      <c r="P7" s="9"/>
      <c r="Q7" s="9"/>
    </row>
    <row r="8" spans="1:17" s="24" customFormat="1" ht="33.75" customHeight="1">
      <c r="A8" s="75"/>
      <c r="B8" s="77"/>
      <c r="C8" s="373" t="s">
        <v>51</v>
      </c>
      <c r="D8" s="374"/>
      <c r="E8" s="373" t="s">
        <v>52</v>
      </c>
      <c r="F8" s="374"/>
      <c r="G8" s="373" t="s">
        <v>53</v>
      </c>
      <c r="H8" s="374"/>
      <c r="I8" s="373" t="s">
        <v>54</v>
      </c>
      <c r="J8" s="374"/>
      <c r="K8" s="373" t="s">
        <v>55</v>
      </c>
      <c r="L8" s="374"/>
      <c r="M8" s="373" t="s">
        <v>56</v>
      </c>
      <c r="N8" s="374"/>
      <c r="O8" s="9"/>
      <c r="P8" s="9"/>
      <c r="Q8" s="9"/>
    </row>
    <row r="9" spans="1:17" s="24" customFormat="1" ht="33.75" customHeight="1">
      <c r="A9" s="75"/>
      <c r="B9" s="77"/>
      <c r="C9" s="377"/>
      <c r="D9" s="378"/>
      <c r="E9" s="375"/>
      <c r="F9" s="376"/>
      <c r="G9" s="377"/>
      <c r="H9" s="378"/>
      <c r="I9" s="375"/>
      <c r="J9" s="376"/>
      <c r="K9" s="375"/>
      <c r="L9" s="376"/>
      <c r="M9" s="375"/>
      <c r="N9" s="376"/>
      <c r="O9" s="9"/>
      <c r="P9" s="9"/>
      <c r="Q9" s="9"/>
    </row>
    <row r="10" spans="1:17" s="24" customFormat="1" ht="33.75" customHeight="1">
      <c r="A10" s="75"/>
      <c r="B10" s="22"/>
      <c r="C10" s="84" t="s">
        <v>42</v>
      </c>
      <c r="D10" s="86" t="s">
        <v>213</v>
      </c>
      <c r="E10" s="84" t="s">
        <v>42</v>
      </c>
      <c r="F10" s="86" t="s">
        <v>213</v>
      </c>
      <c r="G10" s="84" t="s">
        <v>42</v>
      </c>
      <c r="H10" s="86" t="s">
        <v>213</v>
      </c>
      <c r="I10" s="84" t="s">
        <v>42</v>
      </c>
      <c r="J10" s="86" t="s">
        <v>213</v>
      </c>
      <c r="K10" s="84" t="s">
        <v>42</v>
      </c>
      <c r="L10" s="86" t="s">
        <v>213</v>
      </c>
      <c r="M10" s="88" t="s">
        <v>42</v>
      </c>
      <c r="N10" s="87" t="s">
        <v>213</v>
      </c>
      <c r="O10" s="9"/>
      <c r="P10" s="9"/>
      <c r="Q10" s="9"/>
    </row>
    <row r="11" spans="1:17" s="24" customFormat="1" ht="16.5" customHeight="1">
      <c r="A11" s="75"/>
      <c r="B11" s="22"/>
      <c r="C11" s="17" t="s">
        <v>43</v>
      </c>
      <c r="D11" s="17" t="s">
        <v>44</v>
      </c>
      <c r="E11" s="17" t="s">
        <v>43</v>
      </c>
      <c r="F11" s="17" t="s">
        <v>44</v>
      </c>
      <c r="G11" s="17" t="s">
        <v>43</v>
      </c>
      <c r="H11" s="17" t="s">
        <v>44</v>
      </c>
      <c r="I11" s="17" t="s">
        <v>43</v>
      </c>
      <c r="J11" s="17" t="s">
        <v>44</v>
      </c>
      <c r="K11" s="17" t="s">
        <v>43</v>
      </c>
      <c r="L11" s="17" t="s">
        <v>44</v>
      </c>
      <c r="M11" s="17" t="s">
        <v>43</v>
      </c>
      <c r="N11" s="18" t="s">
        <v>44</v>
      </c>
      <c r="O11" s="9"/>
      <c r="P11" s="9"/>
      <c r="Q11" s="9"/>
    </row>
    <row r="12" spans="1:17" s="24" customFormat="1" ht="16.5" customHeight="1">
      <c r="A12" s="75"/>
      <c r="B12" s="22"/>
      <c r="C12" s="17" t="s">
        <v>45</v>
      </c>
      <c r="D12" s="17" t="s">
        <v>45</v>
      </c>
      <c r="E12" s="17" t="s">
        <v>110</v>
      </c>
      <c r="F12" s="17" t="s">
        <v>45</v>
      </c>
      <c r="G12" s="17" t="s">
        <v>45</v>
      </c>
      <c r="H12" s="17" t="s">
        <v>45</v>
      </c>
      <c r="I12" s="17" t="s">
        <v>110</v>
      </c>
      <c r="J12" s="17" t="s">
        <v>45</v>
      </c>
      <c r="K12" s="17" t="s">
        <v>110</v>
      </c>
      <c r="L12" s="17" t="s">
        <v>45</v>
      </c>
      <c r="M12" s="17" t="s">
        <v>110</v>
      </c>
      <c r="N12" s="18" t="s">
        <v>45</v>
      </c>
      <c r="O12" s="9"/>
      <c r="P12" s="194"/>
      <c r="Q12" s="194"/>
    </row>
    <row r="13" spans="1:17" s="24" customFormat="1" ht="33.75" customHeight="1">
      <c r="A13" s="79" t="s">
        <v>46</v>
      </c>
      <c r="B13" s="82" t="s">
        <v>204</v>
      </c>
      <c r="C13" s="85" t="s">
        <v>47</v>
      </c>
      <c r="D13" s="85" t="s">
        <v>47</v>
      </c>
      <c r="E13" s="85" t="s">
        <v>47</v>
      </c>
      <c r="F13" s="85" t="s">
        <v>47</v>
      </c>
      <c r="G13" s="85" t="s">
        <v>47</v>
      </c>
      <c r="H13" s="85" t="s">
        <v>47</v>
      </c>
      <c r="I13" s="85" t="s">
        <v>47</v>
      </c>
      <c r="J13" s="85" t="s">
        <v>47</v>
      </c>
      <c r="K13" s="85" t="s">
        <v>47</v>
      </c>
      <c r="L13" s="85" t="s">
        <v>47</v>
      </c>
      <c r="M13" s="85" t="s">
        <v>47</v>
      </c>
      <c r="N13" s="85" t="s">
        <v>47</v>
      </c>
      <c r="O13" s="300">
        <f>SUM(O14:O83)</f>
        <v>0</v>
      </c>
      <c r="P13" s="301">
        <f>SUM(P14:P83)</f>
        <v>0</v>
      </c>
      <c r="Q13" s="195"/>
    </row>
    <row r="14" spans="1:17" ht="30" customHeight="1">
      <c r="A14" s="186" t="s">
        <v>112</v>
      </c>
      <c r="B14" s="288" t="s">
        <v>597</v>
      </c>
      <c r="C14" s="217" t="s">
        <v>857</v>
      </c>
      <c r="D14" s="170">
        <v>22</v>
      </c>
      <c r="E14" s="170" t="s">
        <v>857</v>
      </c>
      <c r="F14" s="170" t="s">
        <v>857</v>
      </c>
      <c r="G14" s="170" t="s">
        <v>857</v>
      </c>
      <c r="H14" s="170" t="s">
        <v>857</v>
      </c>
      <c r="I14" s="170" t="s">
        <v>857</v>
      </c>
      <c r="J14" s="170" t="s">
        <v>857</v>
      </c>
      <c r="K14" s="170" t="s">
        <v>857</v>
      </c>
      <c r="L14" s="170" t="s">
        <v>857</v>
      </c>
      <c r="M14" s="170" t="s">
        <v>857</v>
      </c>
      <c r="N14" s="193">
        <v>22</v>
      </c>
      <c r="O14" s="179">
        <f>_xlfn.IFERROR(VALUE(M14),0)-_xlfn.IFERROR(VALUE('Table L1'!M14),0)</f>
        <v>0</v>
      </c>
      <c r="P14" s="206">
        <f>_xlfn.IFERROR(VALUE(N14),0)-_xlfn.IFERROR(VALUE('Table L1'!N14),0)</f>
        <v>0</v>
      </c>
      <c r="Q14" s="196"/>
    </row>
    <row r="15" spans="1:17" ht="18" customHeight="1">
      <c r="A15" s="80" t="s">
        <v>3</v>
      </c>
      <c r="B15" s="289" t="s">
        <v>4</v>
      </c>
      <c r="C15" s="170">
        <v>3359652</v>
      </c>
      <c r="D15" s="170">
        <v>2514889</v>
      </c>
      <c r="E15" s="170">
        <v>1778992</v>
      </c>
      <c r="F15" s="170">
        <v>203363</v>
      </c>
      <c r="G15" s="170">
        <v>889450</v>
      </c>
      <c r="H15" s="170">
        <v>493313</v>
      </c>
      <c r="I15" s="170" t="s">
        <v>857</v>
      </c>
      <c r="J15" s="170">
        <v>101</v>
      </c>
      <c r="K15" s="170" t="s">
        <v>857</v>
      </c>
      <c r="L15" s="170" t="s">
        <v>857</v>
      </c>
      <c r="M15" s="170">
        <v>6028094</v>
      </c>
      <c r="N15" s="170">
        <v>3211666</v>
      </c>
      <c r="O15" s="179">
        <f>_xlfn.IFERROR(VALUE(M15),0)-_xlfn.IFERROR(VALUE('Table L1'!M15),0)</f>
        <v>0</v>
      </c>
      <c r="P15" s="196">
        <f>_xlfn.IFERROR(VALUE(N15),0)-_xlfn.IFERROR(VALUE('Table L1'!N15),0)</f>
        <v>0</v>
      </c>
      <c r="Q15" s="196"/>
    </row>
    <row r="16" spans="1:17" ht="18" customHeight="1">
      <c r="A16" s="80" t="s">
        <v>111</v>
      </c>
      <c r="B16" s="289"/>
      <c r="C16" s="170" t="s">
        <v>857</v>
      </c>
      <c r="D16" s="170" t="s">
        <v>857</v>
      </c>
      <c r="E16" s="170" t="s">
        <v>857</v>
      </c>
      <c r="F16" s="170" t="s">
        <v>857</v>
      </c>
      <c r="G16" s="170" t="s">
        <v>857</v>
      </c>
      <c r="H16" s="170" t="s">
        <v>857</v>
      </c>
      <c r="I16" s="170" t="s">
        <v>857</v>
      </c>
      <c r="J16" s="170" t="s">
        <v>857</v>
      </c>
      <c r="K16" s="170" t="s">
        <v>857</v>
      </c>
      <c r="L16" s="170" t="s">
        <v>857</v>
      </c>
      <c r="M16" s="170" t="s">
        <v>857</v>
      </c>
      <c r="N16" s="170" t="s">
        <v>857</v>
      </c>
      <c r="O16" s="179">
        <f>_xlfn.IFERROR(VALUE(M16),0)-_xlfn.IFERROR(VALUE('Table L1'!M16),0)</f>
        <v>0</v>
      </c>
      <c r="P16" s="196">
        <f>_xlfn.IFERROR(VALUE(N16),0)-_xlfn.IFERROR(VALUE('Table L1'!N16),0)</f>
        <v>0</v>
      </c>
      <c r="Q16" s="196"/>
    </row>
    <row r="17" spans="1:17" ht="18" customHeight="1">
      <c r="A17" s="80" t="s">
        <v>113</v>
      </c>
      <c r="B17" s="289" t="s">
        <v>146</v>
      </c>
      <c r="C17" s="170" t="s">
        <v>857</v>
      </c>
      <c r="D17" s="170" t="s">
        <v>857</v>
      </c>
      <c r="E17" s="170" t="s">
        <v>857</v>
      </c>
      <c r="F17" s="170" t="s">
        <v>857</v>
      </c>
      <c r="G17" s="170" t="s">
        <v>857</v>
      </c>
      <c r="H17" s="170" t="s">
        <v>857</v>
      </c>
      <c r="I17" s="170" t="s">
        <v>857</v>
      </c>
      <c r="J17" s="170" t="s">
        <v>857</v>
      </c>
      <c r="K17" s="170" t="s">
        <v>857</v>
      </c>
      <c r="L17" s="170" t="s">
        <v>857</v>
      </c>
      <c r="M17" s="170" t="s">
        <v>857</v>
      </c>
      <c r="N17" s="170" t="s">
        <v>857</v>
      </c>
      <c r="O17" s="179">
        <f>_xlfn.IFERROR(VALUE(M17),0)-_xlfn.IFERROR(VALUE('Table L1'!M17),0)</f>
        <v>0</v>
      </c>
      <c r="P17" s="196">
        <f>_xlfn.IFERROR(VALUE(N17),0)-_xlfn.IFERROR(VALUE('Table L1'!N17),0)</f>
        <v>0</v>
      </c>
      <c r="Q17" s="196"/>
    </row>
    <row r="18" spans="1:17" ht="18" customHeight="1">
      <c r="A18" s="80" t="s">
        <v>729</v>
      </c>
      <c r="B18" s="289" t="s">
        <v>730</v>
      </c>
      <c r="C18" s="170" t="s">
        <v>857</v>
      </c>
      <c r="D18" s="170" t="s">
        <v>857</v>
      </c>
      <c r="E18" s="170" t="s">
        <v>857</v>
      </c>
      <c r="F18" s="170" t="s">
        <v>857</v>
      </c>
      <c r="G18" s="170" t="s">
        <v>857</v>
      </c>
      <c r="H18" s="170" t="s">
        <v>857</v>
      </c>
      <c r="I18" s="170" t="s">
        <v>857</v>
      </c>
      <c r="J18" s="170" t="s">
        <v>857</v>
      </c>
      <c r="K18" s="170">
        <v>5</v>
      </c>
      <c r="L18" s="170" t="s">
        <v>857</v>
      </c>
      <c r="M18" s="170">
        <v>5</v>
      </c>
      <c r="N18" s="170" t="s">
        <v>857</v>
      </c>
      <c r="O18" s="179">
        <f>_xlfn.IFERROR(VALUE(M18),0)-_xlfn.IFERROR(VALUE('Table L1'!M18),0)</f>
        <v>0</v>
      </c>
      <c r="P18" s="196">
        <f>_xlfn.IFERROR(VALUE(N18),0)-_xlfn.IFERROR(VALUE('Table L1'!N18),0)</f>
        <v>0</v>
      </c>
      <c r="Q18" s="196"/>
    </row>
    <row r="19" spans="1:17" ht="30" customHeight="1">
      <c r="A19" s="80" t="s">
        <v>114</v>
      </c>
      <c r="B19" s="289" t="s">
        <v>700</v>
      </c>
      <c r="C19" s="170">
        <v>500516</v>
      </c>
      <c r="D19" s="170">
        <v>566460</v>
      </c>
      <c r="E19" s="170" t="s">
        <v>857</v>
      </c>
      <c r="F19" s="170">
        <v>6947</v>
      </c>
      <c r="G19" s="170">
        <v>303015</v>
      </c>
      <c r="H19" s="170">
        <v>303442</v>
      </c>
      <c r="I19" s="170" t="s">
        <v>857</v>
      </c>
      <c r="J19" s="170" t="s">
        <v>857</v>
      </c>
      <c r="K19" s="170" t="s">
        <v>857</v>
      </c>
      <c r="L19" s="170" t="s">
        <v>857</v>
      </c>
      <c r="M19" s="170">
        <v>803531</v>
      </c>
      <c r="N19" s="170">
        <v>876849</v>
      </c>
      <c r="O19" s="179">
        <f>_xlfn.IFERROR(VALUE(M19),0)-_xlfn.IFERROR(VALUE('Table L1'!M19),0)</f>
        <v>0</v>
      </c>
      <c r="P19" s="196">
        <f>_xlfn.IFERROR(VALUE(N19),0)-_xlfn.IFERROR(VALUE('Table L1'!N19),0)</f>
        <v>0</v>
      </c>
      <c r="Q19" s="196"/>
    </row>
    <row r="20" spans="1:17" ht="18" customHeight="1">
      <c r="A20" s="80" t="s">
        <v>115</v>
      </c>
      <c r="B20" s="289" t="s">
        <v>701</v>
      </c>
      <c r="C20" s="170" t="s">
        <v>857</v>
      </c>
      <c r="D20" s="170">
        <v>973</v>
      </c>
      <c r="E20" s="170" t="s">
        <v>857</v>
      </c>
      <c r="F20" s="170" t="s">
        <v>857</v>
      </c>
      <c r="G20" s="170" t="s">
        <v>857</v>
      </c>
      <c r="H20" s="170" t="s">
        <v>857</v>
      </c>
      <c r="I20" s="170" t="s">
        <v>857</v>
      </c>
      <c r="J20" s="170" t="s">
        <v>857</v>
      </c>
      <c r="K20" s="170" t="s">
        <v>857</v>
      </c>
      <c r="L20" s="170" t="s">
        <v>857</v>
      </c>
      <c r="M20" s="170" t="s">
        <v>857</v>
      </c>
      <c r="N20" s="170">
        <v>973</v>
      </c>
      <c r="O20" s="179">
        <f>_xlfn.IFERROR(VALUE(M20),0)-_xlfn.IFERROR(VALUE('Table L1'!M20),0)</f>
        <v>0</v>
      </c>
      <c r="P20" s="196">
        <f>_xlfn.IFERROR(VALUE(N20),0)-_xlfn.IFERROR(VALUE('Table L1'!N20),0)</f>
        <v>0</v>
      </c>
      <c r="Q20" s="196"/>
    </row>
    <row r="21" spans="1:17" ht="18" customHeight="1">
      <c r="A21" s="80" t="s">
        <v>116</v>
      </c>
      <c r="B21" s="289"/>
      <c r="C21" s="170" t="s">
        <v>857</v>
      </c>
      <c r="D21" s="170" t="s">
        <v>857</v>
      </c>
      <c r="E21" s="170" t="s">
        <v>857</v>
      </c>
      <c r="F21" s="170" t="s">
        <v>857</v>
      </c>
      <c r="G21" s="170" t="s">
        <v>857</v>
      </c>
      <c r="H21" s="170" t="s">
        <v>857</v>
      </c>
      <c r="I21" s="170" t="s">
        <v>857</v>
      </c>
      <c r="J21" s="170" t="s">
        <v>857</v>
      </c>
      <c r="K21" s="170" t="s">
        <v>857</v>
      </c>
      <c r="L21" s="170" t="s">
        <v>857</v>
      </c>
      <c r="M21" s="170" t="s">
        <v>857</v>
      </c>
      <c r="N21" s="170" t="s">
        <v>857</v>
      </c>
      <c r="O21" s="179">
        <f>_xlfn.IFERROR(VALUE(M21),0)-_xlfn.IFERROR(VALUE('Table L1'!M21),0)</f>
        <v>0</v>
      </c>
      <c r="P21" s="196">
        <f>_xlfn.IFERROR(VALUE(N21),0)-_xlfn.IFERROR(VALUE('Table L1'!N21),0)</f>
        <v>0</v>
      </c>
      <c r="Q21" s="196"/>
    </row>
    <row r="22" spans="1:17" ht="18" customHeight="1">
      <c r="A22" s="80" t="s">
        <v>546</v>
      </c>
      <c r="B22" s="289" t="s">
        <v>565</v>
      </c>
      <c r="C22" s="170">
        <v>2978</v>
      </c>
      <c r="D22" s="170">
        <v>3737</v>
      </c>
      <c r="E22" s="170" t="s">
        <v>857</v>
      </c>
      <c r="F22" s="170" t="s">
        <v>857</v>
      </c>
      <c r="G22" s="170" t="s">
        <v>857</v>
      </c>
      <c r="H22" s="170" t="s">
        <v>857</v>
      </c>
      <c r="I22" s="170" t="s">
        <v>857</v>
      </c>
      <c r="J22" s="170" t="s">
        <v>857</v>
      </c>
      <c r="K22" s="170" t="s">
        <v>857</v>
      </c>
      <c r="L22" s="170" t="s">
        <v>857</v>
      </c>
      <c r="M22" s="170">
        <v>2978</v>
      </c>
      <c r="N22" s="170">
        <v>3737</v>
      </c>
      <c r="O22" s="179">
        <f>_xlfn.IFERROR(VALUE(M22),0)-_xlfn.IFERROR(VALUE('Table L1'!M22),0)</f>
        <v>0</v>
      </c>
      <c r="P22" s="196">
        <f>_xlfn.IFERROR(VALUE(N22),0)-_xlfn.IFERROR(VALUE('Table L1'!N22),0)</f>
        <v>0</v>
      </c>
      <c r="Q22" s="196"/>
    </row>
    <row r="23" spans="1:17" ht="18" customHeight="1">
      <c r="A23" s="192" t="s">
        <v>547</v>
      </c>
      <c r="B23" s="290" t="s">
        <v>536</v>
      </c>
      <c r="C23" s="170" t="s">
        <v>857</v>
      </c>
      <c r="D23" s="170" t="s">
        <v>857</v>
      </c>
      <c r="E23" s="170">
        <v>398</v>
      </c>
      <c r="F23" s="170">
        <v>1425288</v>
      </c>
      <c r="G23" s="170" t="s">
        <v>857</v>
      </c>
      <c r="H23" s="170" t="s">
        <v>857</v>
      </c>
      <c r="I23" s="170" t="s">
        <v>857</v>
      </c>
      <c r="J23" s="170" t="s">
        <v>857</v>
      </c>
      <c r="K23" s="170" t="s">
        <v>857</v>
      </c>
      <c r="L23" s="170" t="s">
        <v>857</v>
      </c>
      <c r="M23" s="170">
        <v>398</v>
      </c>
      <c r="N23" s="170">
        <v>1425288</v>
      </c>
      <c r="O23" s="179">
        <f>_xlfn.IFERROR(VALUE(M23),0)-_xlfn.IFERROR(VALUE('Table L1'!M23),0)</f>
        <v>0</v>
      </c>
      <c r="P23" s="196">
        <f>_xlfn.IFERROR(VALUE(N23),0)-_xlfn.IFERROR(VALUE('Table L1'!N23),0)</f>
        <v>0</v>
      </c>
      <c r="Q23" s="196"/>
    </row>
    <row r="24" spans="1:17" ht="30" customHeight="1">
      <c r="A24" s="80" t="s">
        <v>117</v>
      </c>
      <c r="B24" s="289" t="s">
        <v>150</v>
      </c>
      <c r="C24" s="170" t="s">
        <v>857</v>
      </c>
      <c r="D24" s="170" t="s">
        <v>857</v>
      </c>
      <c r="E24" s="170" t="s">
        <v>857</v>
      </c>
      <c r="F24" s="170" t="s">
        <v>857</v>
      </c>
      <c r="G24" s="170" t="s">
        <v>857</v>
      </c>
      <c r="H24" s="170" t="s">
        <v>857</v>
      </c>
      <c r="I24" s="170" t="s">
        <v>857</v>
      </c>
      <c r="J24" s="170" t="s">
        <v>857</v>
      </c>
      <c r="K24" s="170" t="s">
        <v>857</v>
      </c>
      <c r="L24" s="170" t="s">
        <v>857</v>
      </c>
      <c r="M24" s="170" t="s">
        <v>857</v>
      </c>
      <c r="N24" s="170" t="s">
        <v>857</v>
      </c>
      <c r="O24" s="179">
        <f>_xlfn.IFERROR(VALUE(M24),0)-_xlfn.IFERROR(VALUE('Table L1'!M24),0)</f>
        <v>0</v>
      </c>
      <c r="P24" s="196">
        <f>_xlfn.IFERROR(VALUE(N24),0)-_xlfn.IFERROR(VALUE('Table L1'!N24),0)</f>
        <v>0</v>
      </c>
      <c r="Q24" s="196"/>
    </row>
    <row r="25" spans="1:17" ht="18" customHeight="1">
      <c r="A25" s="80" t="s">
        <v>843</v>
      </c>
      <c r="B25" s="289" t="s">
        <v>844</v>
      </c>
      <c r="C25" s="170" t="s">
        <v>857</v>
      </c>
      <c r="D25" s="170" t="s">
        <v>857</v>
      </c>
      <c r="E25" s="170" t="s">
        <v>857</v>
      </c>
      <c r="F25" s="170" t="s">
        <v>857</v>
      </c>
      <c r="G25" s="170" t="s">
        <v>857</v>
      </c>
      <c r="H25" s="170" t="s">
        <v>857</v>
      </c>
      <c r="I25" s="170">
        <v>273436</v>
      </c>
      <c r="J25" s="170">
        <v>2626</v>
      </c>
      <c r="K25" s="170" t="s">
        <v>857</v>
      </c>
      <c r="L25" s="170" t="s">
        <v>857</v>
      </c>
      <c r="M25" s="170">
        <v>273436</v>
      </c>
      <c r="N25" s="170">
        <v>2626</v>
      </c>
      <c r="O25" s="179">
        <f>_xlfn.IFERROR(VALUE(M25),0)-_xlfn.IFERROR(VALUE('Table L1'!M25),0)</f>
        <v>0</v>
      </c>
      <c r="P25" s="196">
        <f>_xlfn.IFERROR(VALUE(N25),0)-_xlfn.IFERROR(VALUE('Table L1'!N25),0)</f>
        <v>0</v>
      </c>
      <c r="Q25" s="196"/>
    </row>
    <row r="26" spans="1:17" ht="18" customHeight="1">
      <c r="A26" s="80" t="s">
        <v>731</v>
      </c>
      <c r="B26" s="289" t="s">
        <v>732</v>
      </c>
      <c r="C26" s="170">
        <v>2707</v>
      </c>
      <c r="D26" s="170">
        <v>188636</v>
      </c>
      <c r="E26" s="170">
        <v>250330</v>
      </c>
      <c r="F26" s="170">
        <v>4418124</v>
      </c>
      <c r="G26" s="170">
        <v>7210</v>
      </c>
      <c r="H26" s="170">
        <v>208776</v>
      </c>
      <c r="I26" s="170" t="s">
        <v>857</v>
      </c>
      <c r="J26" s="170">
        <v>600721</v>
      </c>
      <c r="K26" s="170" t="s">
        <v>857</v>
      </c>
      <c r="L26" s="170" t="s">
        <v>857</v>
      </c>
      <c r="M26" s="170">
        <v>260247</v>
      </c>
      <c r="N26" s="170">
        <v>5416257</v>
      </c>
      <c r="O26" s="179">
        <f>_xlfn.IFERROR(VALUE(M26),0)-_xlfn.IFERROR(VALUE('Table L1'!M26),0)</f>
        <v>0</v>
      </c>
      <c r="P26" s="196">
        <f>_xlfn.IFERROR(VALUE(N26),0)-_xlfn.IFERROR(VALUE('Table L1'!N26),0)</f>
        <v>0</v>
      </c>
      <c r="Q26" s="196"/>
    </row>
    <row r="27" spans="1:17" ht="18" customHeight="1">
      <c r="A27" s="80" t="s">
        <v>817</v>
      </c>
      <c r="B27" s="289" t="s">
        <v>818</v>
      </c>
      <c r="C27" s="170" t="s">
        <v>857</v>
      </c>
      <c r="D27" s="170" t="s">
        <v>857</v>
      </c>
      <c r="E27" s="170" t="s">
        <v>857</v>
      </c>
      <c r="F27" s="170" t="s">
        <v>857</v>
      </c>
      <c r="G27" s="170" t="s">
        <v>857</v>
      </c>
      <c r="H27" s="170" t="s">
        <v>857</v>
      </c>
      <c r="I27" s="170" t="s">
        <v>857</v>
      </c>
      <c r="J27" s="170">
        <v>8223</v>
      </c>
      <c r="K27" s="170" t="s">
        <v>857</v>
      </c>
      <c r="L27" s="170" t="s">
        <v>857</v>
      </c>
      <c r="M27" s="170" t="s">
        <v>857</v>
      </c>
      <c r="N27" s="170">
        <v>8223</v>
      </c>
      <c r="O27" s="179">
        <f>_xlfn.IFERROR(VALUE(M27),0)-_xlfn.IFERROR(VALUE('Table L1'!M27),0)</f>
        <v>0</v>
      </c>
      <c r="P27" s="196">
        <f>_xlfn.IFERROR(VALUE(N27),0)-_xlfn.IFERROR(VALUE('Table L1'!N27),0)</f>
        <v>0</v>
      </c>
      <c r="Q27" s="196"/>
    </row>
    <row r="28" spans="1:17" ht="18" customHeight="1">
      <c r="A28" s="192" t="s">
        <v>596</v>
      </c>
      <c r="B28" s="290"/>
      <c r="C28" s="170" t="s">
        <v>857</v>
      </c>
      <c r="D28" s="170" t="s">
        <v>857</v>
      </c>
      <c r="E28" s="170" t="s">
        <v>857</v>
      </c>
      <c r="F28" s="170" t="s">
        <v>857</v>
      </c>
      <c r="G28" s="170" t="s">
        <v>857</v>
      </c>
      <c r="H28" s="170" t="s">
        <v>857</v>
      </c>
      <c r="I28" s="170" t="s">
        <v>857</v>
      </c>
      <c r="J28" s="170" t="s">
        <v>857</v>
      </c>
      <c r="K28" s="170" t="s">
        <v>857</v>
      </c>
      <c r="L28" s="170" t="s">
        <v>857</v>
      </c>
      <c r="M28" s="170" t="s">
        <v>857</v>
      </c>
      <c r="N28" s="170" t="s">
        <v>857</v>
      </c>
      <c r="O28" s="179">
        <f>_xlfn.IFERROR(VALUE(M28),0)-_xlfn.IFERROR(VALUE('Table L1'!M28),0)</f>
        <v>0</v>
      </c>
      <c r="P28" s="196">
        <f>_xlfn.IFERROR(VALUE(N28),0)-_xlfn.IFERROR(VALUE('Table L1'!N28),0)</f>
        <v>0</v>
      </c>
      <c r="Q28" s="196"/>
    </row>
    <row r="29" spans="1:17" ht="30" customHeight="1">
      <c r="A29" s="80" t="s">
        <v>118</v>
      </c>
      <c r="B29" s="289" t="s">
        <v>566</v>
      </c>
      <c r="C29" s="170" t="s">
        <v>857</v>
      </c>
      <c r="D29" s="170">
        <v>382709</v>
      </c>
      <c r="E29" s="170" t="s">
        <v>857</v>
      </c>
      <c r="F29" s="170">
        <v>7472055</v>
      </c>
      <c r="G29" s="170" t="s">
        <v>857</v>
      </c>
      <c r="H29" s="170">
        <v>702822</v>
      </c>
      <c r="I29" s="170" t="s">
        <v>857</v>
      </c>
      <c r="J29" s="170">
        <v>5562</v>
      </c>
      <c r="K29" s="170" t="s">
        <v>857</v>
      </c>
      <c r="L29" s="170" t="s">
        <v>857</v>
      </c>
      <c r="M29" s="170" t="s">
        <v>857</v>
      </c>
      <c r="N29" s="170">
        <v>8563148</v>
      </c>
      <c r="O29" s="179">
        <f>_xlfn.IFERROR(VALUE(M29),0)-_xlfn.IFERROR(VALUE('Table L1'!M29),0)</f>
        <v>0</v>
      </c>
      <c r="P29" s="196">
        <f>_xlfn.IFERROR(VALUE(N29),0)-_xlfn.IFERROR(VALUE('Table L1'!N29),0)</f>
        <v>0</v>
      </c>
      <c r="Q29" s="196"/>
    </row>
    <row r="30" spans="1:17" ht="18" customHeight="1">
      <c r="A30" s="80" t="s">
        <v>834</v>
      </c>
      <c r="B30" s="289" t="s">
        <v>835</v>
      </c>
      <c r="C30" s="170" t="s">
        <v>857</v>
      </c>
      <c r="D30" s="170" t="s">
        <v>857</v>
      </c>
      <c r="E30" s="170" t="s">
        <v>857</v>
      </c>
      <c r="F30" s="170" t="s">
        <v>857</v>
      </c>
      <c r="G30" s="170" t="s">
        <v>857</v>
      </c>
      <c r="H30" s="170" t="s">
        <v>857</v>
      </c>
      <c r="I30" s="170" t="s">
        <v>857</v>
      </c>
      <c r="J30" s="170" t="s">
        <v>857</v>
      </c>
      <c r="K30" s="170" t="s">
        <v>857</v>
      </c>
      <c r="L30" s="170" t="s">
        <v>857</v>
      </c>
      <c r="M30" s="170" t="s">
        <v>857</v>
      </c>
      <c r="N30" s="170" t="s">
        <v>857</v>
      </c>
      <c r="O30" s="179">
        <f>_xlfn.IFERROR(VALUE(M30),0)-_xlfn.IFERROR(VALUE('Table L1'!M30),0)</f>
        <v>0</v>
      </c>
      <c r="P30" s="196">
        <f>_xlfn.IFERROR(VALUE(N30),0)-_xlfn.IFERROR(VALUE('Table L1'!N30),0)</f>
        <v>0</v>
      </c>
      <c r="Q30" s="196"/>
    </row>
    <row r="31" spans="1:17" ht="18" customHeight="1">
      <c r="A31" s="80" t="s">
        <v>702</v>
      </c>
      <c r="B31" s="289" t="s">
        <v>703</v>
      </c>
      <c r="C31" s="170" t="s">
        <v>857</v>
      </c>
      <c r="D31" s="170">
        <v>242785</v>
      </c>
      <c r="E31" s="170" t="s">
        <v>857</v>
      </c>
      <c r="F31" s="170">
        <v>1042690</v>
      </c>
      <c r="G31" s="170" t="s">
        <v>857</v>
      </c>
      <c r="H31" s="170">
        <v>2018829</v>
      </c>
      <c r="I31" s="170" t="s">
        <v>857</v>
      </c>
      <c r="J31" s="170">
        <v>99</v>
      </c>
      <c r="K31" s="170" t="s">
        <v>857</v>
      </c>
      <c r="L31" s="170" t="s">
        <v>857</v>
      </c>
      <c r="M31" s="170" t="s">
        <v>857</v>
      </c>
      <c r="N31" s="170">
        <v>3304403</v>
      </c>
      <c r="O31" s="179">
        <f>_xlfn.IFERROR(VALUE(M31),0)-_xlfn.IFERROR(VALUE('Table L1'!M31),0)</f>
        <v>0</v>
      </c>
      <c r="P31" s="196">
        <f>_xlfn.IFERROR(VALUE(N31),0)-_xlfn.IFERROR(VALUE('Table L1'!N31),0)</f>
        <v>0</v>
      </c>
      <c r="Q31" s="196"/>
    </row>
    <row r="32" spans="1:17" ht="18" customHeight="1">
      <c r="A32" s="80" t="s">
        <v>711</v>
      </c>
      <c r="B32" s="289" t="s">
        <v>101</v>
      </c>
      <c r="C32" s="170">
        <v>38716</v>
      </c>
      <c r="D32" s="170">
        <v>108442</v>
      </c>
      <c r="E32" s="170" t="s">
        <v>857</v>
      </c>
      <c r="F32" s="170" t="s">
        <v>857</v>
      </c>
      <c r="G32" s="170">
        <v>16017</v>
      </c>
      <c r="H32" s="170">
        <v>29333</v>
      </c>
      <c r="I32" s="170" t="s">
        <v>857</v>
      </c>
      <c r="J32" s="170" t="s">
        <v>857</v>
      </c>
      <c r="K32" s="170" t="s">
        <v>857</v>
      </c>
      <c r="L32" s="170" t="s">
        <v>857</v>
      </c>
      <c r="M32" s="170">
        <v>54733</v>
      </c>
      <c r="N32" s="170">
        <v>137775</v>
      </c>
      <c r="O32" s="179">
        <f>_xlfn.IFERROR(VALUE(M32),0)-_xlfn.IFERROR(VALUE('Table L1'!M32),0)</f>
        <v>0</v>
      </c>
      <c r="P32" s="196">
        <f>_xlfn.IFERROR(VALUE(N32),0)-_xlfn.IFERROR(VALUE('Table L1'!N32),0)</f>
        <v>0</v>
      </c>
      <c r="Q32" s="196"/>
    </row>
    <row r="33" spans="1:17" ht="18" customHeight="1">
      <c r="A33" s="192" t="s">
        <v>548</v>
      </c>
      <c r="B33" s="290" t="s">
        <v>567</v>
      </c>
      <c r="C33" s="170" t="s">
        <v>857</v>
      </c>
      <c r="D33" s="170" t="s">
        <v>857</v>
      </c>
      <c r="E33" s="170" t="s">
        <v>857</v>
      </c>
      <c r="F33" s="170" t="s">
        <v>857</v>
      </c>
      <c r="G33" s="170" t="s">
        <v>857</v>
      </c>
      <c r="H33" s="170">
        <v>4140</v>
      </c>
      <c r="I33" s="170">
        <v>9171</v>
      </c>
      <c r="J33" s="170">
        <v>25276</v>
      </c>
      <c r="K33" s="170" t="s">
        <v>857</v>
      </c>
      <c r="L33" s="170" t="s">
        <v>857</v>
      </c>
      <c r="M33" s="170">
        <v>9171</v>
      </c>
      <c r="N33" s="170">
        <v>29416</v>
      </c>
      <c r="O33" s="179">
        <f>_xlfn.IFERROR(VALUE(M33),0)-_xlfn.IFERROR(VALUE('Table L1'!M33),0)</f>
        <v>0</v>
      </c>
      <c r="P33" s="196">
        <f>_xlfn.IFERROR(VALUE(N33),0)-_xlfn.IFERROR(VALUE('Table L1'!N33),0)</f>
        <v>0</v>
      </c>
      <c r="Q33" s="196"/>
    </row>
    <row r="34" spans="1:17" ht="30" customHeight="1">
      <c r="A34" s="192" t="s">
        <v>549</v>
      </c>
      <c r="B34" s="290"/>
      <c r="C34" s="170" t="s">
        <v>857</v>
      </c>
      <c r="D34" s="170" t="s">
        <v>857</v>
      </c>
      <c r="E34" s="170" t="s">
        <v>857</v>
      </c>
      <c r="F34" s="170" t="s">
        <v>857</v>
      </c>
      <c r="G34" s="170" t="s">
        <v>857</v>
      </c>
      <c r="H34" s="170" t="s">
        <v>857</v>
      </c>
      <c r="I34" s="170" t="s">
        <v>857</v>
      </c>
      <c r="J34" s="170" t="s">
        <v>857</v>
      </c>
      <c r="K34" s="170" t="s">
        <v>857</v>
      </c>
      <c r="L34" s="170" t="s">
        <v>857</v>
      </c>
      <c r="M34" s="170" t="s">
        <v>857</v>
      </c>
      <c r="N34" s="170" t="s">
        <v>857</v>
      </c>
      <c r="O34" s="179">
        <f>_xlfn.IFERROR(VALUE(M34),0)-_xlfn.IFERROR(VALUE('Table L1'!M34),0)</f>
        <v>0</v>
      </c>
      <c r="P34" s="196">
        <f>_xlfn.IFERROR(VALUE(N34),0)-_xlfn.IFERROR(VALUE('Table L1'!N34),0)</f>
        <v>0</v>
      </c>
      <c r="Q34" s="196"/>
    </row>
    <row r="35" spans="1:17" ht="18" customHeight="1">
      <c r="A35" s="192" t="s">
        <v>550</v>
      </c>
      <c r="B35" s="290" t="s">
        <v>733</v>
      </c>
      <c r="C35" s="170" t="s">
        <v>857</v>
      </c>
      <c r="D35" s="170" t="s">
        <v>857</v>
      </c>
      <c r="E35" s="170" t="s">
        <v>857</v>
      </c>
      <c r="F35" s="170" t="s">
        <v>857</v>
      </c>
      <c r="G35" s="170">
        <v>93136</v>
      </c>
      <c r="H35" s="170">
        <v>2174</v>
      </c>
      <c r="I35" s="170" t="s">
        <v>857</v>
      </c>
      <c r="J35" s="170" t="s">
        <v>857</v>
      </c>
      <c r="K35" s="170" t="s">
        <v>857</v>
      </c>
      <c r="L35" s="170" t="s">
        <v>857</v>
      </c>
      <c r="M35" s="170">
        <v>93136</v>
      </c>
      <c r="N35" s="170">
        <v>2174</v>
      </c>
      <c r="O35" s="179">
        <f>_xlfn.IFERROR(VALUE(M35),0)-_xlfn.IFERROR(VALUE('Table L1'!M35),0)</f>
        <v>0</v>
      </c>
      <c r="P35" s="196">
        <f>_xlfn.IFERROR(VALUE(N35),0)-_xlfn.IFERROR(VALUE('Table L1'!N35),0)</f>
        <v>0</v>
      </c>
      <c r="Q35" s="196"/>
    </row>
    <row r="36" spans="1:17" ht="18" customHeight="1">
      <c r="A36" s="80" t="s">
        <v>715</v>
      </c>
      <c r="B36" s="289" t="s">
        <v>568</v>
      </c>
      <c r="C36" s="170">
        <v>268917</v>
      </c>
      <c r="D36" s="170">
        <v>417297</v>
      </c>
      <c r="E36" s="170" t="s">
        <v>857</v>
      </c>
      <c r="F36" s="170" t="s">
        <v>857</v>
      </c>
      <c r="G36" s="170">
        <v>347397</v>
      </c>
      <c r="H36" s="170">
        <v>328402</v>
      </c>
      <c r="I36" s="170" t="s">
        <v>857</v>
      </c>
      <c r="J36" s="170" t="s">
        <v>857</v>
      </c>
      <c r="K36" s="170" t="s">
        <v>857</v>
      </c>
      <c r="L36" s="170" t="s">
        <v>857</v>
      </c>
      <c r="M36" s="170">
        <v>616314</v>
      </c>
      <c r="N36" s="170">
        <v>745699</v>
      </c>
      <c r="O36" s="179">
        <f>_xlfn.IFERROR(VALUE(M36),0)-_xlfn.IFERROR(VALUE('Table L1'!M36),0)</f>
        <v>0</v>
      </c>
      <c r="P36" s="196">
        <f>_xlfn.IFERROR(VALUE(N36),0)-_xlfn.IFERROR(VALUE('Table L1'!N36),0)</f>
        <v>0</v>
      </c>
      <c r="Q36" s="196"/>
    </row>
    <row r="37" spans="1:17" ht="18" customHeight="1">
      <c r="A37" s="192" t="s">
        <v>716</v>
      </c>
      <c r="B37" s="291" t="s">
        <v>717</v>
      </c>
      <c r="C37" s="170" t="s">
        <v>857</v>
      </c>
      <c r="D37" s="170" t="s">
        <v>857</v>
      </c>
      <c r="E37" s="170" t="s">
        <v>857</v>
      </c>
      <c r="F37" s="170">
        <v>77606</v>
      </c>
      <c r="G37" s="170" t="s">
        <v>857</v>
      </c>
      <c r="H37" s="170">
        <v>52731</v>
      </c>
      <c r="I37" s="170" t="s">
        <v>857</v>
      </c>
      <c r="J37" s="170" t="s">
        <v>857</v>
      </c>
      <c r="K37" s="170" t="s">
        <v>857</v>
      </c>
      <c r="L37" s="170">
        <v>186</v>
      </c>
      <c r="M37" s="170" t="s">
        <v>857</v>
      </c>
      <c r="N37" s="170">
        <v>130523</v>
      </c>
      <c r="O37" s="179">
        <f>_xlfn.IFERROR(VALUE(M37),0)-_xlfn.IFERROR(VALUE('Table L1'!M37),0)</f>
        <v>0</v>
      </c>
      <c r="P37" s="196">
        <f>_xlfn.IFERROR(VALUE(N37),0)-_xlfn.IFERROR(VALUE('Table L1'!N37),0)</f>
        <v>0</v>
      </c>
      <c r="Q37" s="196"/>
    </row>
    <row r="38" spans="1:17" ht="18" customHeight="1">
      <c r="A38" s="231" t="s">
        <v>698</v>
      </c>
      <c r="B38" s="292" t="s">
        <v>699</v>
      </c>
      <c r="C38" s="171">
        <v>445791</v>
      </c>
      <c r="D38" s="171">
        <v>440712</v>
      </c>
      <c r="E38" s="171">
        <v>1079982</v>
      </c>
      <c r="F38" s="171">
        <v>318834</v>
      </c>
      <c r="G38" s="171">
        <v>748490</v>
      </c>
      <c r="H38" s="171">
        <v>281664</v>
      </c>
      <c r="I38" s="171">
        <v>3</v>
      </c>
      <c r="J38" s="171">
        <v>140</v>
      </c>
      <c r="K38" s="171" t="s">
        <v>857</v>
      </c>
      <c r="L38" s="171">
        <v>107</v>
      </c>
      <c r="M38" s="171">
        <v>2274266</v>
      </c>
      <c r="N38" s="171">
        <v>1041457</v>
      </c>
      <c r="O38" s="191">
        <f>_xlfn.IFERROR(VALUE(M38),0)-_xlfn.IFERROR(VALUE('Table L1'!M38),0)</f>
        <v>0</v>
      </c>
      <c r="P38" s="196">
        <f>_xlfn.IFERROR(VALUE(N38),0)-_xlfn.IFERROR(VALUE('Table L1'!N38),0)</f>
        <v>0</v>
      </c>
      <c r="Q38" s="196"/>
    </row>
    <row r="39" spans="1:17" ht="30" customHeight="1">
      <c r="A39" s="80" t="s">
        <v>576</v>
      </c>
      <c r="B39" s="289" t="s">
        <v>577</v>
      </c>
      <c r="C39" s="170" t="s">
        <v>857</v>
      </c>
      <c r="D39" s="170" t="s">
        <v>857</v>
      </c>
      <c r="E39" s="170" t="s">
        <v>857</v>
      </c>
      <c r="F39" s="170" t="s">
        <v>857</v>
      </c>
      <c r="G39" s="170" t="s">
        <v>857</v>
      </c>
      <c r="H39" s="170" t="s">
        <v>857</v>
      </c>
      <c r="I39" s="170" t="s">
        <v>857</v>
      </c>
      <c r="J39" s="170" t="s">
        <v>857</v>
      </c>
      <c r="K39" s="170" t="s">
        <v>857</v>
      </c>
      <c r="L39" s="170" t="s">
        <v>857</v>
      </c>
      <c r="M39" s="170" t="s">
        <v>857</v>
      </c>
      <c r="N39" s="170" t="s">
        <v>857</v>
      </c>
      <c r="O39" s="191">
        <f>_xlfn.IFERROR(VALUE(M39),0)-_xlfn.IFERROR(VALUE('Table L1'!M39),0)</f>
        <v>0</v>
      </c>
      <c r="P39" s="196">
        <f>_xlfn.IFERROR(VALUE(N39),0)-_xlfn.IFERROR(VALUE('Table L1'!N39),0)</f>
        <v>0</v>
      </c>
      <c r="Q39" s="196"/>
    </row>
    <row r="40" spans="1:17" ht="18" customHeight="1">
      <c r="A40" s="80" t="s">
        <v>734</v>
      </c>
      <c r="B40" s="289" t="s">
        <v>728</v>
      </c>
      <c r="C40" s="170" t="s">
        <v>857</v>
      </c>
      <c r="D40" s="170">
        <v>36944</v>
      </c>
      <c r="E40" s="170" t="s">
        <v>857</v>
      </c>
      <c r="F40" s="170" t="s">
        <v>857</v>
      </c>
      <c r="G40" s="170">
        <v>166174</v>
      </c>
      <c r="H40" s="170">
        <v>135363</v>
      </c>
      <c r="I40" s="170" t="s">
        <v>857</v>
      </c>
      <c r="J40" s="170" t="s">
        <v>857</v>
      </c>
      <c r="K40" s="170" t="s">
        <v>857</v>
      </c>
      <c r="L40" s="170" t="s">
        <v>857</v>
      </c>
      <c r="M40" s="170">
        <v>166174</v>
      </c>
      <c r="N40" s="170">
        <v>172307</v>
      </c>
      <c r="O40" s="191">
        <f>_xlfn.IFERROR(VALUE(M40),0)-_xlfn.IFERROR(VALUE('Table L1'!M40),0)</f>
        <v>0</v>
      </c>
      <c r="P40" s="196">
        <f>_xlfn.IFERROR(VALUE(N40),0)-_xlfn.IFERROR(VALUE('Table L1'!N40),0)</f>
        <v>0</v>
      </c>
      <c r="Q40" s="196"/>
    </row>
    <row r="41" spans="1:17" ht="18" customHeight="1">
      <c r="A41" s="80" t="s">
        <v>551</v>
      </c>
      <c r="B41" s="289" t="s">
        <v>532</v>
      </c>
      <c r="C41" s="170" t="s">
        <v>857</v>
      </c>
      <c r="D41" s="170" t="s">
        <v>857</v>
      </c>
      <c r="E41" s="170">
        <v>1365243</v>
      </c>
      <c r="F41" s="170">
        <v>1363978</v>
      </c>
      <c r="G41" s="170" t="s">
        <v>857</v>
      </c>
      <c r="H41" s="170" t="s">
        <v>857</v>
      </c>
      <c r="I41" s="170" t="s">
        <v>857</v>
      </c>
      <c r="J41" s="170">
        <v>201993</v>
      </c>
      <c r="K41" s="170" t="s">
        <v>857</v>
      </c>
      <c r="L41" s="170" t="s">
        <v>857</v>
      </c>
      <c r="M41" s="170">
        <v>1365243</v>
      </c>
      <c r="N41" s="170">
        <v>1565971</v>
      </c>
      <c r="O41" s="191">
        <f>_xlfn.IFERROR(VALUE(M41),0)-_xlfn.IFERROR(VALUE('Table L1'!M41),0)</f>
        <v>0</v>
      </c>
      <c r="P41" s="196">
        <f>_xlfn.IFERROR(VALUE(N41),0)-_xlfn.IFERROR(VALUE('Table L1'!N41),0)</f>
        <v>0</v>
      </c>
      <c r="Q41" s="196"/>
    </row>
    <row r="42" spans="1:17" ht="18" customHeight="1">
      <c r="A42" s="80" t="s">
        <v>119</v>
      </c>
      <c r="B42" s="289"/>
      <c r="C42" s="170" t="s">
        <v>857</v>
      </c>
      <c r="D42" s="170" t="s">
        <v>857</v>
      </c>
      <c r="E42" s="170" t="s">
        <v>857</v>
      </c>
      <c r="F42" s="170" t="s">
        <v>857</v>
      </c>
      <c r="G42" s="170" t="s">
        <v>857</v>
      </c>
      <c r="H42" s="170" t="s">
        <v>857</v>
      </c>
      <c r="I42" s="170" t="s">
        <v>857</v>
      </c>
      <c r="J42" s="170" t="s">
        <v>857</v>
      </c>
      <c r="K42" s="170" t="s">
        <v>857</v>
      </c>
      <c r="L42" s="170" t="s">
        <v>857</v>
      </c>
      <c r="M42" s="170" t="s">
        <v>857</v>
      </c>
      <c r="N42" s="170" t="s">
        <v>857</v>
      </c>
      <c r="O42" s="191">
        <f>_xlfn.IFERROR(VALUE(M42),0)-_xlfn.IFERROR(VALUE('Table L1'!M42),0)</f>
        <v>0</v>
      </c>
      <c r="P42" s="196">
        <f>_xlfn.IFERROR(VALUE(N42),0)-_xlfn.IFERROR(VALUE('Table L1'!N42),0)</f>
        <v>0</v>
      </c>
      <c r="Q42" s="196"/>
    </row>
    <row r="43" spans="1:17" ht="18" customHeight="1">
      <c r="A43" s="80" t="s">
        <v>813</v>
      </c>
      <c r="B43" s="289" t="s">
        <v>812</v>
      </c>
      <c r="C43" s="170" t="s">
        <v>857</v>
      </c>
      <c r="D43" s="170" t="s">
        <v>857</v>
      </c>
      <c r="E43" s="170" t="s">
        <v>857</v>
      </c>
      <c r="F43" s="170" t="s">
        <v>857</v>
      </c>
      <c r="G43" s="170" t="s">
        <v>857</v>
      </c>
      <c r="H43" s="170" t="s">
        <v>857</v>
      </c>
      <c r="I43" s="170">
        <v>921960</v>
      </c>
      <c r="J43" s="170" t="s">
        <v>857</v>
      </c>
      <c r="K43" s="170" t="s">
        <v>857</v>
      </c>
      <c r="L43" s="170" t="s">
        <v>857</v>
      </c>
      <c r="M43" s="170">
        <v>921960</v>
      </c>
      <c r="N43" s="170" t="s">
        <v>857</v>
      </c>
      <c r="O43" s="191">
        <f>_xlfn.IFERROR(VALUE(M43),0)-_xlfn.IFERROR(VALUE('Table L1'!M43),0)</f>
        <v>0</v>
      </c>
      <c r="P43" s="196">
        <f>_xlfn.IFERROR(VALUE(N43),0)-_xlfn.IFERROR(VALUE('Table L1'!N43),0)</f>
        <v>0</v>
      </c>
      <c r="Q43" s="196"/>
    </row>
    <row r="44" spans="1:17" ht="30" customHeight="1">
      <c r="A44" s="80" t="s">
        <v>120</v>
      </c>
      <c r="B44" s="289" t="s">
        <v>154</v>
      </c>
      <c r="C44" s="170" t="s">
        <v>857</v>
      </c>
      <c r="D44" s="170" t="s">
        <v>857</v>
      </c>
      <c r="E44" s="170">
        <v>1258349</v>
      </c>
      <c r="F44" s="170">
        <v>142962</v>
      </c>
      <c r="G44" s="170" t="s">
        <v>857</v>
      </c>
      <c r="H44" s="170" t="s">
        <v>857</v>
      </c>
      <c r="I44" s="170" t="s">
        <v>857</v>
      </c>
      <c r="J44" s="170" t="s">
        <v>857</v>
      </c>
      <c r="K44" s="170" t="s">
        <v>857</v>
      </c>
      <c r="L44" s="170" t="s">
        <v>857</v>
      </c>
      <c r="M44" s="170">
        <v>1258349</v>
      </c>
      <c r="N44" s="170">
        <v>142962</v>
      </c>
      <c r="O44" s="191">
        <f>_xlfn.IFERROR(VALUE(M44),0)-_xlfn.IFERROR(VALUE('Table L1'!M44),0)</f>
        <v>0</v>
      </c>
      <c r="P44" s="196">
        <f>_xlfn.IFERROR(VALUE(N44),0)-_xlfn.IFERROR(VALUE('Table L1'!N44),0)</f>
        <v>0</v>
      </c>
      <c r="Q44" s="196"/>
    </row>
    <row r="45" spans="1:17" ht="18" customHeight="1">
      <c r="A45" s="80" t="s">
        <v>121</v>
      </c>
      <c r="B45" s="289" t="s">
        <v>157</v>
      </c>
      <c r="C45" s="170" t="s">
        <v>857</v>
      </c>
      <c r="D45" s="170" t="s">
        <v>857</v>
      </c>
      <c r="E45" s="170" t="s">
        <v>857</v>
      </c>
      <c r="F45" s="170" t="s">
        <v>857</v>
      </c>
      <c r="G45" s="170" t="s">
        <v>857</v>
      </c>
      <c r="H45" s="170" t="s">
        <v>857</v>
      </c>
      <c r="I45" s="170" t="s">
        <v>857</v>
      </c>
      <c r="J45" s="170" t="s">
        <v>857</v>
      </c>
      <c r="K45" s="170" t="s">
        <v>857</v>
      </c>
      <c r="L45" s="170" t="s">
        <v>857</v>
      </c>
      <c r="M45" s="170" t="s">
        <v>857</v>
      </c>
      <c r="N45" s="170" t="s">
        <v>857</v>
      </c>
      <c r="O45" s="191">
        <f>_xlfn.IFERROR(VALUE(M45),0)-_xlfn.IFERROR(VALUE('Table L1'!M45),0)</f>
        <v>0</v>
      </c>
      <c r="P45" s="196">
        <f>_xlfn.IFERROR(VALUE(N45),0)-_xlfn.IFERROR(VALUE('Table L1'!N45),0)</f>
        <v>0</v>
      </c>
      <c r="Q45" s="196"/>
    </row>
    <row r="46" spans="1:17" ht="18" customHeight="1">
      <c r="A46" s="80" t="s">
        <v>122</v>
      </c>
      <c r="B46" s="289" t="s">
        <v>159</v>
      </c>
      <c r="C46" s="170" t="s">
        <v>857</v>
      </c>
      <c r="D46" s="170" t="s">
        <v>857</v>
      </c>
      <c r="E46" s="170">
        <v>1478310</v>
      </c>
      <c r="F46" s="170">
        <v>6314689</v>
      </c>
      <c r="G46" s="170">
        <v>35763</v>
      </c>
      <c r="H46" s="170" t="s">
        <v>857</v>
      </c>
      <c r="I46" s="170" t="s">
        <v>857</v>
      </c>
      <c r="J46" s="170">
        <v>23100</v>
      </c>
      <c r="K46" s="170" t="s">
        <v>857</v>
      </c>
      <c r="L46" s="170" t="s">
        <v>857</v>
      </c>
      <c r="M46" s="170">
        <v>1514073</v>
      </c>
      <c r="N46" s="170">
        <v>6337789</v>
      </c>
      <c r="O46" s="191">
        <f>_xlfn.IFERROR(VALUE(M46),0)-_xlfn.IFERROR(VALUE('Table L1'!M46),0)</f>
        <v>0</v>
      </c>
      <c r="P46" s="196">
        <f>_xlfn.IFERROR(VALUE(N46),0)-_xlfn.IFERROR(VALUE('Table L1'!N46),0)</f>
        <v>0</v>
      </c>
      <c r="Q46" s="196"/>
    </row>
    <row r="47" spans="1:17" ht="18" customHeight="1">
      <c r="A47" s="80" t="s">
        <v>123</v>
      </c>
      <c r="B47" s="289" t="s">
        <v>161</v>
      </c>
      <c r="C47" s="170" t="s">
        <v>857</v>
      </c>
      <c r="D47" s="170" t="s">
        <v>857</v>
      </c>
      <c r="E47" s="170" t="s">
        <v>857</v>
      </c>
      <c r="F47" s="170" t="s">
        <v>857</v>
      </c>
      <c r="G47" s="170" t="s">
        <v>857</v>
      </c>
      <c r="H47" s="170">
        <v>296</v>
      </c>
      <c r="I47" s="170" t="s">
        <v>857</v>
      </c>
      <c r="J47" s="170">
        <v>47</v>
      </c>
      <c r="K47" s="170" t="s">
        <v>857</v>
      </c>
      <c r="L47" s="170" t="s">
        <v>857</v>
      </c>
      <c r="M47" s="170" t="s">
        <v>857</v>
      </c>
      <c r="N47" s="170">
        <v>343</v>
      </c>
      <c r="O47" s="191">
        <f>_xlfn.IFERROR(VALUE(M47),0)-_xlfn.IFERROR(VALUE('Table L1'!M47),0)</f>
        <v>0</v>
      </c>
      <c r="P47" s="196">
        <f>_xlfn.IFERROR(VALUE(N47),0)-_xlfn.IFERROR(VALUE('Table L1'!N47),0)</f>
        <v>0</v>
      </c>
      <c r="Q47" s="196"/>
    </row>
    <row r="48" spans="1:17" ht="18" customHeight="1">
      <c r="A48" s="80" t="s">
        <v>124</v>
      </c>
      <c r="B48" s="289" t="s">
        <v>578</v>
      </c>
      <c r="C48" s="170">
        <v>2508806</v>
      </c>
      <c r="D48" s="170">
        <v>1553246</v>
      </c>
      <c r="E48" s="170">
        <v>821418</v>
      </c>
      <c r="F48" s="170">
        <v>429338</v>
      </c>
      <c r="G48" s="170">
        <v>1678266</v>
      </c>
      <c r="H48" s="170">
        <v>346389</v>
      </c>
      <c r="I48" s="170" t="s">
        <v>857</v>
      </c>
      <c r="J48" s="170">
        <v>204</v>
      </c>
      <c r="K48" s="170" t="s">
        <v>857</v>
      </c>
      <c r="L48" s="170" t="s">
        <v>857</v>
      </c>
      <c r="M48" s="170">
        <v>5008490</v>
      </c>
      <c r="N48" s="170">
        <v>2329177</v>
      </c>
      <c r="O48" s="191">
        <f>_xlfn.IFERROR(VALUE(M48),0)-_xlfn.IFERROR(VALUE('Table L1'!M48),0)</f>
        <v>0</v>
      </c>
      <c r="P48" s="196">
        <f>_xlfn.IFERROR(VALUE(N48),0)-_xlfn.IFERROR(VALUE('Table L1'!N48),0)</f>
        <v>0</v>
      </c>
      <c r="Q48" s="196"/>
    </row>
    <row r="49" spans="1:17" ht="30" customHeight="1">
      <c r="A49" s="80" t="s">
        <v>125</v>
      </c>
      <c r="B49" s="289"/>
      <c r="C49" s="170" t="s">
        <v>857</v>
      </c>
      <c r="D49" s="170" t="s">
        <v>857</v>
      </c>
      <c r="E49" s="170" t="s">
        <v>857</v>
      </c>
      <c r="F49" s="170" t="s">
        <v>857</v>
      </c>
      <c r="G49" s="170" t="s">
        <v>857</v>
      </c>
      <c r="H49" s="170" t="s">
        <v>857</v>
      </c>
      <c r="I49" s="170" t="s">
        <v>857</v>
      </c>
      <c r="J49" s="170" t="s">
        <v>857</v>
      </c>
      <c r="K49" s="170" t="s">
        <v>857</v>
      </c>
      <c r="L49" s="170" t="s">
        <v>857</v>
      </c>
      <c r="M49" s="170" t="s">
        <v>857</v>
      </c>
      <c r="N49" s="170" t="s">
        <v>857</v>
      </c>
      <c r="O49" s="191">
        <f>_xlfn.IFERROR(VALUE(M49),0)-_xlfn.IFERROR(VALUE('Table L1'!M49),0)</f>
        <v>0</v>
      </c>
      <c r="P49" s="196">
        <f>_xlfn.IFERROR(VALUE(N49),0)-_xlfn.IFERROR(VALUE('Table L1'!N49),0)</f>
        <v>0</v>
      </c>
      <c r="Q49" s="196"/>
    </row>
    <row r="50" spans="1:17" ht="18" customHeight="1">
      <c r="A50" s="80" t="s">
        <v>552</v>
      </c>
      <c r="B50" s="289" t="s">
        <v>579</v>
      </c>
      <c r="C50" s="170" t="s">
        <v>857</v>
      </c>
      <c r="D50" s="170">
        <v>19782</v>
      </c>
      <c r="E50" s="170" t="s">
        <v>857</v>
      </c>
      <c r="F50" s="170" t="s">
        <v>857</v>
      </c>
      <c r="G50" s="170" t="s">
        <v>857</v>
      </c>
      <c r="H50" s="170">
        <v>3658</v>
      </c>
      <c r="I50" s="170" t="s">
        <v>857</v>
      </c>
      <c r="J50" s="170">
        <v>30812</v>
      </c>
      <c r="K50" s="170" t="s">
        <v>857</v>
      </c>
      <c r="L50" s="170" t="s">
        <v>857</v>
      </c>
      <c r="M50" s="170" t="s">
        <v>857</v>
      </c>
      <c r="N50" s="170">
        <v>54252</v>
      </c>
      <c r="O50" s="191">
        <f>_xlfn.IFERROR(VALUE(M50),0)-_xlfn.IFERROR(VALUE('Table L1'!M50),0)</f>
        <v>0</v>
      </c>
      <c r="P50" s="196">
        <f>_xlfn.IFERROR(VALUE(N50),0)-_xlfn.IFERROR(VALUE('Table L1'!N50),0)</f>
        <v>0</v>
      </c>
      <c r="Q50" s="196"/>
    </row>
    <row r="51" spans="1:17" ht="18" customHeight="1">
      <c r="A51" s="80" t="s">
        <v>126</v>
      </c>
      <c r="B51" s="289" t="s">
        <v>164</v>
      </c>
      <c r="C51" s="170" t="s">
        <v>857</v>
      </c>
      <c r="D51" s="170" t="s">
        <v>857</v>
      </c>
      <c r="E51" s="170" t="s">
        <v>857</v>
      </c>
      <c r="F51" s="170" t="s">
        <v>857</v>
      </c>
      <c r="G51" s="170" t="s">
        <v>857</v>
      </c>
      <c r="H51" s="170" t="s">
        <v>857</v>
      </c>
      <c r="I51" s="170" t="s">
        <v>857</v>
      </c>
      <c r="J51" s="170" t="s">
        <v>857</v>
      </c>
      <c r="K51" s="170" t="s">
        <v>857</v>
      </c>
      <c r="L51" s="170" t="s">
        <v>857</v>
      </c>
      <c r="M51" s="170" t="s">
        <v>857</v>
      </c>
      <c r="N51" s="170" t="s">
        <v>857</v>
      </c>
      <c r="O51" s="191">
        <f>_xlfn.IFERROR(VALUE(M51),0)-_xlfn.IFERROR(VALUE('Table L1'!M51),0)</f>
        <v>0</v>
      </c>
      <c r="P51" s="196">
        <f>_xlfn.IFERROR(VALUE(N51),0)-_xlfn.IFERROR(VALUE('Table L1'!N51),0)</f>
        <v>0</v>
      </c>
      <c r="Q51" s="196"/>
    </row>
    <row r="52" spans="1:17" ht="18" customHeight="1">
      <c r="A52" s="80" t="s">
        <v>553</v>
      </c>
      <c r="B52" s="289"/>
      <c r="C52" s="170" t="s">
        <v>857</v>
      </c>
      <c r="D52" s="170" t="s">
        <v>857</v>
      </c>
      <c r="E52" s="170" t="s">
        <v>857</v>
      </c>
      <c r="F52" s="170" t="s">
        <v>857</v>
      </c>
      <c r="G52" s="170" t="s">
        <v>857</v>
      </c>
      <c r="H52" s="170" t="s">
        <v>857</v>
      </c>
      <c r="I52" s="170" t="s">
        <v>857</v>
      </c>
      <c r="J52" s="170" t="s">
        <v>857</v>
      </c>
      <c r="K52" s="170" t="s">
        <v>857</v>
      </c>
      <c r="L52" s="170" t="s">
        <v>857</v>
      </c>
      <c r="M52" s="170" t="s">
        <v>857</v>
      </c>
      <c r="N52" s="170" t="s">
        <v>857</v>
      </c>
      <c r="O52" s="191">
        <f>_xlfn.IFERROR(VALUE(M52),0)-_xlfn.IFERROR(VALUE('Table L1'!M52),0)</f>
        <v>0</v>
      </c>
      <c r="P52" s="196">
        <f>_xlfn.IFERROR(VALUE(N52),0)-_xlfn.IFERROR(VALUE('Table L1'!N52),0)</f>
        <v>0</v>
      </c>
      <c r="Q52" s="196"/>
    </row>
    <row r="53" spans="1:17" ht="18" customHeight="1">
      <c r="A53" s="80" t="s">
        <v>127</v>
      </c>
      <c r="B53" s="289"/>
      <c r="C53" s="170" t="s">
        <v>857</v>
      </c>
      <c r="D53" s="170" t="s">
        <v>857</v>
      </c>
      <c r="E53" s="170" t="s">
        <v>857</v>
      </c>
      <c r="F53" s="170" t="s">
        <v>857</v>
      </c>
      <c r="G53" s="170" t="s">
        <v>857</v>
      </c>
      <c r="H53" s="170" t="s">
        <v>857</v>
      </c>
      <c r="I53" s="170" t="s">
        <v>857</v>
      </c>
      <c r="J53" s="170" t="s">
        <v>857</v>
      </c>
      <c r="K53" s="170" t="s">
        <v>857</v>
      </c>
      <c r="L53" s="170" t="s">
        <v>857</v>
      </c>
      <c r="M53" s="170" t="s">
        <v>857</v>
      </c>
      <c r="N53" s="170" t="s">
        <v>857</v>
      </c>
      <c r="O53" s="191">
        <f>_xlfn.IFERROR(VALUE(M53),0)-_xlfn.IFERROR(VALUE('Table L1'!M53),0)</f>
        <v>0</v>
      </c>
      <c r="P53" s="196">
        <f>_xlfn.IFERROR(VALUE(N53),0)-_xlfn.IFERROR(VALUE('Table L1'!N53),0)</f>
        <v>0</v>
      </c>
      <c r="Q53" s="196"/>
    </row>
    <row r="54" spans="1:17" ht="30" customHeight="1">
      <c r="A54" s="80" t="s">
        <v>128</v>
      </c>
      <c r="B54" s="289" t="s">
        <v>168</v>
      </c>
      <c r="C54" s="170" t="s">
        <v>857</v>
      </c>
      <c r="D54" s="170">
        <v>349</v>
      </c>
      <c r="E54" s="170" t="s">
        <v>857</v>
      </c>
      <c r="F54" s="170" t="s">
        <v>857</v>
      </c>
      <c r="G54" s="170" t="s">
        <v>857</v>
      </c>
      <c r="H54" s="170">
        <v>408</v>
      </c>
      <c r="I54" s="170" t="s">
        <v>857</v>
      </c>
      <c r="J54" s="170" t="s">
        <v>857</v>
      </c>
      <c r="K54" s="170" t="s">
        <v>857</v>
      </c>
      <c r="L54" s="170" t="s">
        <v>857</v>
      </c>
      <c r="M54" s="170" t="s">
        <v>857</v>
      </c>
      <c r="N54" s="170">
        <v>757</v>
      </c>
      <c r="O54" s="191">
        <f>_xlfn.IFERROR(VALUE(M54),0)-_xlfn.IFERROR(VALUE('Table L1'!M54),0)</f>
        <v>0</v>
      </c>
      <c r="P54" s="196">
        <f>_xlfn.IFERROR(VALUE(N54),0)-_xlfn.IFERROR(VALUE('Table L1'!N54),0)</f>
        <v>0</v>
      </c>
      <c r="Q54" s="196"/>
    </row>
    <row r="55" spans="1:17" ht="18" customHeight="1">
      <c r="A55" s="80" t="s">
        <v>832</v>
      </c>
      <c r="B55" s="289"/>
      <c r="C55" s="170" t="s">
        <v>857</v>
      </c>
      <c r="D55" s="170" t="s">
        <v>857</v>
      </c>
      <c r="E55" s="170" t="s">
        <v>857</v>
      </c>
      <c r="F55" s="170" t="s">
        <v>857</v>
      </c>
      <c r="G55" s="170" t="s">
        <v>857</v>
      </c>
      <c r="H55" s="170" t="s">
        <v>857</v>
      </c>
      <c r="I55" s="170" t="s">
        <v>857</v>
      </c>
      <c r="J55" s="170" t="s">
        <v>857</v>
      </c>
      <c r="K55" s="170" t="s">
        <v>857</v>
      </c>
      <c r="L55" s="170" t="s">
        <v>857</v>
      </c>
      <c r="M55" s="170" t="s">
        <v>857</v>
      </c>
      <c r="N55" s="170" t="s">
        <v>857</v>
      </c>
      <c r="O55" s="191">
        <f>_xlfn.IFERROR(VALUE(M55),0)-_xlfn.IFERROR(VALUE('Table L1'!M55),0)</f>
        <v>0</v>
      </c>
      <c r="P55" s="196">
        <f>_xlfn.IFERROR(VALUE(N55),0)-_xlfn.IFERROR(VALUE('Table L1'!N55),0)</f>
        <v>0</v>
      </c>
      <c r="Q55" s="196"/>
    </row>
    <row r="56" spans="1:17" ht="18" customHeight="1">
      <c r="A56" s="80" t="s">
        <v>697</v>
      </c>
      <c r="B56" s="289" t="s">
        <v>696</v>
      </c>
      <c r="C56" s="170" t="s">
        <v>857</v>
      </c>
      <c r="D56" s="170" t="s">
        <v>857</v>
      </c>
      <c r="E56" s="170" t="s">
        <v>857</v>
      </c>
      <c r="F56" s="170" t="s">
        <v>857</v>
      </c>
      <c r="G56" s="170" t="s">
        <v>857</v>
      </c>
      <c r="H56" s="170" t="s">
        <v>857</v>
      </c>
      <c r="I56" s="170" t="s">
        <v>857</v>
      </c>
      <c r="J56" s="170" t="s">
        <v>857</v>
      </c>
      <c r="K56" s="170" t="s">
        <v>857</v>
      </c>
      <c r="L56" s="170" t="s">
        <v>857</v>
      </c>
      <c r="M56" s="170" t="s">
        <v>857</v>
      </c>
      <c r="N56" s="170" t="s">
        <v>857</v>
      </c>
      <c r="O56" s="191">
        <f>_xlfn.IFERROR(VALUE(M56),0)-_xlfn.IFERROR(VALUE('Table L1'!M56),0)</f>
        <v>0</v>
      </c>
      <c r="P56" s="196">
        <f>_xlfn.IFERROR(VALUE(N56),0)-_xlfn.IFERROR(VALUE('Table L1'!N56),0)</f>
        <v>0</v>
      </c>
      <c r="Q56" s="196"/>
    </row>
    <row r="57" spans="1:17" ht="18" customHeight="1">
      <c r="A57" s="80" t="s">
        <v>554</v>
      </c>
      <c r="B57" s="289"/>
      <c r="C57" s="170" t="s">
        <v>857</v>
      </c>
      <c r="D57" s="170" t="s">
        <v>857</v>
      </c>
      <c r="E57" s="170" t="s">
        <v>857</v>
      </c>
      <c r="F57" s="170" t="s">
        <v>857</v>
      </c>
      <c r="G57" s="170" t="s">
        <v>857</v>
      </c>
      <c r="H57" s="170" t="s">
        <v>857</v>
      </c>
      <c r="I57" s="170" t="s">
        <v>857</v>
      </c>
      <c r="J57" s="170" t="s">
        <v>857</v>
      </c>
      <c r="K57" s="170" t="s">
        <v>857</v>
      </c>
      <c r="L57" s="170" t="s">
        <v>857</v>
      </c>
      <c r="M57" s="170" t="s">
        <v>857</v>
      </c>
      <c r="N57" s="170" t="s">
        <v>857</v>
      </c>
      <c r="O57" s="191">
        <f>_xlfn.IFERROR(VALUE(M57),0)-_xlfn.IFERROR(VALUE('Table L1'!M57),0)</f>
        <v>0</v>
      </c>
      <c r="P57" s="196">
        <f>_xlfn.IFERROR(VALUE(N57),0)-_xlfn.IFERROR(VALUE('Table L1'!N57),0)</f>
        <v>0</v>
      </c>
      <c r="Q57" s="196"/>
    </row>
    <row r="58" spans="1:17" ht="18" customHeight="1">
      <c r="A58" s="80" t="s">
        <v>129</v>
      </c>
      <c r="B58" s="289" t="s">
        <v>171</v>
      </c>
      <c r="C58" s="170" t="s">
        <v>857</v>
      </c>
      <c r="D58" s="170" t="s">
        <v>857</v>
      </c>
      <c r="E58" s="170" t="s">
        <v>857</v>
      </c>
      <c r="F58" s="170" t="s">
        <v>857</v>
      </c>
      <c r="G58" s="170" t="s">
        <v>857</v>
      </c>
      <c r="H58" s="170" t="s">
        <v>857</v>
      </c>
      <c r="I58" s="170" t="s">
        <v>857</v>
      </c>
      <c r="J58" s="170" t="s">
        <v>857</v>
      </c>
      <c r="K58" s="170" t="s">
        <v>857</v>
      </c>
      <c r="L58" s="170" t="s">
        <v>857</v>
      </c>
      <c r="M58" s="170" t="s">
        <v>857</v>
      </c>
      <c r="N58" s="170" t="s">
        <v>857</v>
      </c>
      <c r="O58" s="191">
        <f>_xlfn.IFERROR(VALUE(M58),0)-_xlfn.IFERROR(VALUE('Table L1'!M58),0)</f>
        <v>0</v>
      </c>
      <c r="P58" s="196">
        <f>_xlfn.IFERROR(VALUE(N58),0)-_xlfn.IFERROR(VALUE('Table L1'!N58),0)</f>
        <v>0</v>
      </c>
      <c r="Q58" s="196"/>
    </row>
    <row r="59" spans="1:17" ht="30" customHeight="1">
      <c r="A59" s="80" t="s">
        <v>662</v>
      </c>
      <c r="B59" s="289" t="s">
        <v>663</v>
      </c>
      <c r="C59" s="170">
        <v>490722</v>
      </c>
      <c r="D59" s="170">
        <v>1974126</v>
      </c>
      <c r="E59" s="170">
        <v>41233</v>
      </c>
      <c r="F59" s="170">
        <v>855439</v>
      </c>
      <c r="G59" s="170">
        <v>71869</v>
      </c>
      <c r="H59" s="170">
        <v>119182</v>
      </c>
      <c r="I59" s="170" t="s">
        <v>857</v>
      </c>
      <c r="J59" s="170" t="s">
        <v>857</v>
      </c>
      <c r="K59" s="170" t="s">
        <v>857</v>
      </c>
      <c r="L59" s="170" t="s">
        <v>857</v>
      </c>
      <c r="M59" s="170">
        <v>603824</v>
      </c>
      <c r="N59" s="170">
        <v>2948747</v>
      </c>
      <c r="O59" s="191">
        <f>_xlfn.IFERROR(VALUE(M59),0)-_xlfn.IFERROR(VALUE('Table L1'!M59),0)</f>
        <v>0</v>
      </c>
      <c r="P59" s="196">
        <f>_xlfn.IFERROR(VALUE(N59),0)-_xlfn.IFERROR(VALUE('Table L1'!N59),0)</f>
        <v>0</v>
      </c>
      <c r="Q59" s="196"/>
    </row>
    <row r="60" spans="1:17" ht="18" customHeight="1">
      <c r="A60" s="80" t="s">
        <v>842</v>
      </c>
      <c r="B60" s="289"/>
      <c r="C60" s="170" t="s">
        <v>857</v>
      </c>
      <c r="D60" s="170" t="s">
        <v>857</v>
      </c>
      <c r="E60" s="170" t="s">
        <v>857</v>
      </c>
      <c r="F60" s="170" t="s">
        <v>857</v>
      </c>
      <c r="G60" s="170">
        <v>145054</v>
      </c>
      <c r="H60" s="170" t="s">
        <v>857</v>
      </c>
      <c r="I60" s="170" t="s">
        <v>857</v>
      </c>
      <c r="J60" s="170" t="s">
        <v>857</v>
      </c>
      <c r="K60" s="170" t="s">
        <v>857</v>
      </c>
      <c r="L60" s="170" t="s">
        <v>857</v>
      </c>
      <c r="M60" s="170">
        <v>145054</v>
      </c>
      <c r="N60" s="170" t="s">
        <v>857</v>
      </c>
      <c r="O60" s="191">
        <f>_xlfn.IFERROR(VALUE(M60),0)-_xlfn.IFERROR(VALUE('Table L1'!M60),0)</f>
        <v>0</v>
      </c>
      <c r="P60" s="196">
        <f>_xlfn.IFERROR(VALUE(N60),0)-_xlfn.IFERROR(VALUE('Table L1'!N60),0)</f>
        <v>0</v>
      </c>
      <c r="Q60" s="196"/>
    </row>
    <row r="61" spans="1:17" ht="18" customHeight="1">
      <c r="A61" s="192" t="s">
        <v>130</v>
      </c>
      <c r="B61" s="290"/>
      <c r="C61" s="170" t="s">
        <v>857</v>
      </c>
      <c r="D61" s="170" t="s">
        <v>857</v>
      </c>
      <c r="E61" s="170" t="s">
        <v>857</v>
      </c>
      <c r="F61" s="170" t="s">
        <v>857</v>
      </c>
      <c r="G61" s="170" t="s">
        <v>857</v>
      </c>
      <c r="H61" s="170" t="s">
        <v>857</v>
      </c>
      <c r="I61" s="170" t="s">
        <v>857</v>
      </c>
      <c r="J61" s="170" t="s">
        <v>857</v>
      </c>
      <c r="K61" s="170" t="s">
        <v>857</v>
      </c>
      <c r="L61" s="170" t="s">
        <v>857</v>
      </c>
      <c r="M61" s="170" t="s">
        <v>857</v>
      </c>
      <c r="N61" s="170" t="s">
        <v>857</v>
      </c>
      <c r="O61" s="191">
        <f>_xlfn.IFERROR(VALUE(M61),0)-_xlfn.IFERROR(VALUE('Table L1'!M61),0)</f>
        <v>0</v>
      </c>
      <c r="P61" s="196">
        <f>_xlfn.IFERROR(VALUE(N61),0)-_xlfn.IFERROR(VALUE('Table L1'!N61),0)</f>
        <v>0</v>
      </c>
      <c r="Q61" s="196"/>
    </row>
    <row r="62" spans="1:17" ht="18" customHeight="1">
      <c r="A62" s="192" t="s">
        <v>814</v>
      </c>
      <c r="B62" s="293"/>
      <c r="C62" s="170" t="s">
        <v>857</v>
      </c>
      <c r="D62" s="170" t="s">
        <v>857</v>
      </c>
      <c r="E62" s="170" t="s">
        <v>857</v>
      </c>
      <c r="F62" s="170" t="s">
        <v>857</v>
      </c>
      <c r="G62" s="170" t="s">
        <v>857</v>
      </c>
      <c r="H62" s="170" t="s">
        <v>857</v>
      </c>
      <c r="I62" s="170" t="s">
        <v>857</v>
      </c>
      <c r="J62" s="170" t="s">
        <v>857</v>
      </c>
      <c r="K62" s="170" t="s">
        <v>857</v>
      </c>
      <c r="L62" s="170" t="s">
        <v>857</v>
      </c>
      <c r="M62" s="170" t="s">
        <v>857</v>
      </c>
      <c r="N62" s="170" t="s">
        <v>857</v>
      </c>
      <c r="O62" s="191">
        <f>_xlfn.IFERROR(VALUE(M62),0)-_xlfn.IFERROR(VALUE('Table L1'!M62),0)</f>
        <v>0</v>
      </c>
      <c r="P62" s="196">
        <f>_xlfn.IFERROR(VALUE(N62),0)-_xlfn.IFERROR(VALUE('Table L1'!N62),0)</f>
        <v>0</v>
      </c>
      <c r="Q62" s="196"/>
    </row>
    <row r="63" spans="1:17" ht="18" customHeight="1">
      <c r="A63" s="296" t="s">
        <v>713</v>
      </c>
      <c r="B63" s="297"/>
      <c r="C63" s="171" t="s">
        <v>857</v>
      </c>
      <c r="D63" s="171" t="s">
        <v>857</v>
      </c>
      <c r="E63" s="171" t="s">
        <v>857</v>
      </c>
      <c r="F63" s="171" t="s">
        <v>857</v>
      </c>
      <c r="G63" s="171" t="s">
        <v>857</v>
      </c>
      <c r="H63" s="171" t="s">
        <v>857</v>
      </c>
      <c r="I63" s="171" t="s">
        <v>857</v>
      </c>
      <c r="J63" s="171" t="s">
        <v>857</v>
      </c>
      <c r="K63" s="171" t="s">
        <v>857</v>
      </c>
      <c r="L63" s="171" t="s">
        <v>857</v>
      </c>
      <c r="M63" s="171" t="s">
        <v>857</v>
      </c>
      <c r="N63" s="171" t="s">
        <v>857</v>
      </c>
      <c r="O63" s="191">
        <f>_xlfn.IFERROR(VALUE(M63),0)-_xlfn.IFERROR(VALUE('Table L1'!M63),0)</f>
        <v>0</v>
      </c>
      <c r="P63" s="196">
        <f>_xlfn.IFERROR(VALUE(N63),0)-_xlfn.IFERROR(VALUE('Table L1'!N63),0)</f>
        <v>0</v>
      </c>
      <c r="Q63" s="196"/>
    </row>
    <row r="64" spans="1:17" ht="30" customHeight="1">
      <c r="A64" s="80" t="s">
        <v>131</v>
      </c>
      <c r="B64" s="289" t="s">
        <v>173</v>
      </c>
      <c r="C64" s="170" t="s">
        <v>857</v>
      </c>
      <c r="D64" s="170" t="s">
        <v>857</v>
      </c>
      <c r="E64" s="170" t="s">
        <v>857</v>
      </c>
      <c r="F64" s="170" t="s">
        <v>857</v>
      </c>
      <c r="G64" s="170" t="s">
        <v>857</v>
      </c>
      <c r="H64" s="170" t="s">
        <v>857</v>
      </c>
      <c r="I64" s="170" t="s">
        <v>857</v>
      </c>
      <c r="J64" s="170" t="s">
        <v>857</v>
      </c>
      <c r="K64" s="170" t="s">
        <v>857</v>
      </c>
      <c r="L64" s="170" t="s">
        <v>857</v>
      </c>
      <c r="M64" s="170" t="s">
        <v>857</v>
      </c>
      <c r="N64" s="170" t="s">
        <v>857</v>
      </c>
      <c r="O64" s="191">
        <f>_xlfn.IFERROR(VALUE(M64),0)-_xlfn.IFERROR(VALUE('Table L1'!M64),0)</f>
        <v>0</v>
      </c>
      <c r="P64" s="196">
        <f>_xlfn.IFERROR(VALUE(N64),0)-_xlfn.IFERROR(VALUE('Table L1'!N64),0)</f>
        <v>0</v>
      </c>
      <c r="Q64" s="196"/>
    </row>
    <row r="65" spans="1:17" ht="18" customHeight="1">
      <c r="A65" s="80" t="s">
        <v>594</v>
      </c>
      <c r="B65" s="289" t="s">
        <v>591</v>
      </c>
      <c r="C65" s="170" t="s">
        <v>857</v>
      </c>
      <c r="D65" s="170" t="s">
        <v>857</v>
      </c>
      <c r="E65" s="170" t="s">
        <v>857</v>
      </c>
      <c r="F65" s="170" t="s">
        <v>857</v>
      </c>
      <c r="G65" s="170" t="s">
        <v>857</v>
      </c>
      <c r="H65" s="170" t="s">
        <v>857</v>
      </c>
      <c r="I65" s="170" t="s">
        <v>857</v>
      </c>
      <c r="J65" s="170" t="s">
        <v>857</v>
      </c>
      <c r="K65" s="170" t="s">
        <v>857</v>
      </c>
      <c r="L65" s="170" t="s">
        <v>857</v>
      </c>
      <c r="M65" s="170" t="s">
        <v>857</v>
      </c>
      <c r="N65" s="170" t="s">
        <v>857</v>
      </c>
      <c r="O65" s="191">
        <f>_xlfn.IFERROR(VALUE(M65),0)-_xlfn.IFERROR(VALUE('Table L1'!M65),0)</f>
        <v>0</v>
      </c>
      <c r="P65" s="196">
        <f>_xlfn.IFERROR(VALUE(N65),0)-_xlfn.IFERROR(VALUE('Table L1'!N65),0)</f>
        <v>0</v>
      </c>
      <c r="Q65" s="196"/>
    </row>
    <row r="66" spans="1:17" ht="18" customHeight="1">
      <c r="A66" s="80" t="s">
        <v>708</v>
      </c>
      <c r="B66" s="289"/>
      <c r="C66" s="170" t="s">
        <v>857</v>
      </c>
      <c r="D66" s="170" t="s">
        <v>857</v>
      </c>
      <c r="E66" s="170" t="s">
        <v>857</v>
      </c>
      <c r="F66" s="170" t="s">
        <v>857</v>
      </c>
      <c r="G66" s="170" t="s">
        <v>857</v>
      </c>
      <c r="H66" s="170" t="s">
        <v>857</v>
      </c>
      <c r="I66" s="170" t="s">
        <v>857</v>
      </c>
      <c r="J66" s="170" t="s">
        <v>857</v>
      </c>
      <c r="K66" s="170" t="s">
        <v>857</v>
      </c>
      <c r="L66" s="170" t="s">
        <v>857</v>
      </c>
      <c r="M66" s="170" t="s">
        <v>857</v>
      </c>
      <c r="N66" s="170" t="s">
        <v>857</v>
      </c>
      <c r="O66" s="191">
        <f>_xlfn.IFERROR(VALUE(M66),0)-_xlfn.IFERROR(VALUE('Table L1'!M66),0)</f>
        <v>0</v>
      </c>
      <c r="P66" s="196">
        <f>_xlfn.IFERROR(VALUE(N66),0)-_xlfn.IFERROR(VALUE('Table L1'!N66),0)</f>
        <v>0</v>
      </c>
      <c r="Q66" s="196"/>
    </row>
    <row r="67" spans="1:17" ht="18" customHeight="1">
      <c r="A67" s="80" t="s">
        <v>132</v>
      </c>
      <c r="B67" s="289" t="s">
        <v>175</v>
      </c>
      <c r="C67" s="170" t="s">
        <v>857</v>
      </c>
      <c r="D67" s="170" t="s">
        <v>857</v>
      </c>
      <c r="E67" s="170" t="s">
        <v>857</v>
      </c>
      <c r="F67" s="170" t="s">
        <v>857</v>
      </c>
      <c r="G67" s="170" t="s">
        <v>857</v>
      </c>
      <c r="H67" s="170" t="s">
        <v>857</v>
      </c>
      <c r="I67" s="170" t="s">
        <v>857</v>
      </c>
      <c r="J67" s="170" t="s">
        <v>857</v>
      </c>
      <c r="K67" s="170" t="s">
        <v>857</v>
      </c>
      <c r="L67" s="170" t="s">
        <v>857</v>
      </c>
      <c r="M67" s="170" t="s">
        <v>857</v>
      </c>
      <c r="N67" s="170" t="s">
        <v>857</v>
      </c>
      <c r="O67" s="191">
        <f>_xlfn.IFERROR(VALUE(M67),0)-_xlfn.IFERROR(VALUE('Table L1'!M67),0)</f>
        <v>0</v>
      </c>
      <c r="P67" s="196">
        <f>_xlfn.IFERROR(VALUE(N67),0)-_xlfn.IFERROR(VALUE('Table L1'!N67),0)</f>
        <v>0</v>
      </c>
      <c r="Q67" s="196"/>
    </row>
    <row r="68" spans="1:17" ht="18" customHeight="1">
      <c r="A68" s="192" t="s">
        <v>718</v>
      </c>
      <c r="B68" s="290"/>
      <c r="C68" s="170" t="s">
        <v>857</v>
      </c>
      <c r="D68" s="170" t="s">
        <v>857</v>
      </c>
      <c r="E68" s="170" t="s">
        <v>857</v>
      </c>
      <c r="F68" s="170" t="s">
        <v>857</v>
      </c>
      <c r="G68" s="170">
        <v>153646</v>
      </c>
      <c r="H68" s="170" t="s">
        <v>857</v>
      </c>
      <c r="I68" s="170" t="s">
        <v>857</v>
      </c>
      <c r="J68" s="170" t="s">
        <v>857</v>
      </c>
      <c r="K68" s="170" t="s">
        <v>857</v>
      </c>
      <c r="L68" s="170" t="s">
        <v>857</v>
      </c>
      <c r="M68" s="170">
        <v>153646</v>
      </c>
      <c r="N68" s="170" t="s">
        <v>857</v>
      </c>
      <c r="O68" s="191">
        <f>_xlfn.IFERROR(VALUE(M68),0)-_xlfn.IFERROR(VALUE('Table L1'!M68),0)</f>
        <v>0</v>
      </c>
      <c r="P68" s="196">
        <f>_xlfn.IFERROR(VALUE(N68),0)-_xlfn.IFERROR(VALUE('Table L1'!N68),0)</f>
        <v>0</v>
      </c>
      <c r="Q68" s="196"/>
    </row>
    <row r="69" spans="1:17" ht="30" customHeight="1">
      <c r="A69" s="80" t="s">
        <v>555</v>
      </c>
      <c r="B69" s="290" t="s">
        <v>580</v>
      </c>
      <c r="C69" s="170" t="s">
        <v>857</v>
      </c>
      <c r="D69" s="170" t="s">
        <v>857</v>
      </c>
      <c r="E69" s="170" t="s">
        <v>857</v>
      </c>
      <c r="F69" s="170" t="s">
        <v>857</v>
      </c>
      <c r="G69" s="170">
        <v>52534</v>
      </c>
      <c r="H69" s="170">
        <v>477</v>
      </c>
      <c r="I69" s="170" t="s">
        <v>857</v>
      </c>
      <c r="J69" s="170" t="s">
        <v>857</v>
      </c>
      <c r="K69" s="170" t="s">
        <v>857</v>
      </c>
      <c r="L69" s="170" t="s">
        <v>857</v>
      </c>
      <c r="M69" s="170">
        <v>52534</v>
      </c>
      <c r="N69" s="170">
        <v>477</v>
      </c>
      <c r="O69" s="191">
        <f>_xlfn.IFERROR(VALUE(M69),0)-_xlfn.IFERROR(VALUE('Table L1'!M69),0)</f>
        <v>0</v>
      </c>
      <c r="P69" s="196">
        <f>_xlfn.IFERROR(VALUE(N69),0)-_xlfn.IFERROR(VALUE('Table L1'!N69),0)</f>
        <v>0</v>
      </c>
      <c r="Q69" s="196"/>
    </row>
    <row r="70" spans="1:17" ht="18" customHeight="1">
      <c r="A70" s="80" t="s">
        <v>556</v>
      </c>
      <c r="B70" s="289" t="s">
        <v>468</v>
      </c>
      <c r="C70" s="170">
        <v>221027</v>
      </c>
      <c r="D70" s="170">
        <v>466959</v>
      </c>
      <c r="E70" s="170" t="s">
        <v>857</v>
      </c>
      <c r="F70" s="170" t="s">
        <v>857</v>
      </c>
      <c r="G70" s="170">
        <v>3133227</v>
      </c>
      <c r="H70" s="170">
        <v>163789</v>
      </c>
      <c r="I70" s="170" t="s">
        <v>857</v>
      </c>
      <c r="J70" s="170" t="s">
        <v>857</v>
      </c>
      <c r="K70" s="170" t="s">
        <v>857</v>
      </c>
      <c r="L70" s="170" t="s">
        <v>857</v>
      </c>
      <c r="M70" s="170">
        <v>3354254</v>
      </c>
      <c r="N70" s="170">
        <v>630748</v>
      </c>
      <c r="O70" s="191">
        <f>_xlfn.IFERROR(VALUE(M70),0)-_xlfn.IFERROR(VALUE('Table L1'!M70),0)</f>
        <v>0</v>
      </c>
      <c r="P70" s="196">
        <f>_xlfn.IFERROR(VALUE(N70),0)-_xlfn.IFERROR(VALUE('Table L1'!N70),0)</f>
        <v>0</v>
      </c>
      <c r="Q70" s="196"/>
    </row>
    <row r="71" spans="1:17" ht="18" customHeight="1">
      <c r="A71" s="80" t="s">
        <v>830</v>
      </c>
      <c r="B71" s="289" t="s">
        <v>831</v>
      </c>
      <c r="C71" s="170" t="s">
        <v>857</v>
      </c>
      <c r="D71" s="170" t="s">
        <v>857</v>
      </c>
      <c r="E71" s="170" t="s">
        <v>857</v>
      </c>
      <c r="F71" s="170" t="s">
        <v>857</v>
      </c>
      <c r="G71" s="170" t="s">
        <v>857</v>
      </c>
      <c r="H71" s="170" t="s">
        <v>857</v>
      </c>
      <c r="I71" s="170" t="s">
        <v>857</v>
      </c>
      <c r="J71" s="170" t="s">
        <v>857</v>
      </c>
      <c r="K71" s="170" t="s">
        <v>857</v>
      </c>
      <c r="L71" s="170" t="s">
        <v>857</v>
      </c>
      <c r="M71" s="170" t="s">
        <v>857</v>
      </c>
      <c r="N71" s="170" t="s">
        <v>857</v>
      </c>
      <c r="O71" s="191">
        <f>_xlfn.IFERROR(VALUE(M71),0)-_xlfn.IFERROR(VALUE('Table L1'!M71),0)</f>
        <v>0</v>
      </c>
      <c r="P71" s="196">
        <f>_xlfn.IFERROR(VALUE(N71),0)-_xlfn.IFERROR(VALUE('Table L1'!N71),0)</f>
        <v>0</v>
      </c>
      <c r="Q71" s="196"/>
    </row>
    <row r="72" spans="1:17" ht="18" customHeight="1">
      <c r="A72" s="80" t="s">
        <v>806</v>
      </c>
      <c r="B72" s="289" t="s">
        <v>807</v>
      </c>
      <c r="C72" s="170">
        <v>331</v>
      </c>
      <c r="D72" s="170">
        <v>12985</v>
      </c>
      <c r="E72" s="170">
        <v>6</v>
      </c>
      <c r="F72" s="170">
        <v>582171</v>
      </c>
      <c r="G72" s="170" t="s">
        <v>857</v>
      </c>
      <c r="H72" s="170">
        <v>44334</v>
      </c>
      <c r="I72" s="170" t="s">
        <v>857</v>
      </c>
      <c r="J72" s="170" t="s">
        <v>857</v>
      </c>
      <c r="K72" s="170" t="s">
        <v>857</v>
      </c>
      <c r="L72" s="170" t="s">
        <v>857</v>
      </c>
      <c r="M72" s="170">
        <v>337</v>
      </c>
      <c r="N72" s="170">
        <v>639490</v>
      </c>
      <c r="O72" s="191">
        <f>_xlfn.IFERROR(VALUE(M72),0)-_xlfn.IFERROR(VALUE('Table L1'!M72),0)</f>
        <v>0</v>
      </c>
      <c r="P72" s="196">
        <f>_xlfn.IFERROR(VALUE(N72),0)-_xlfn.IFERROR(VALUE('Table L1'!N72),0)</f>
        <v>0</v>
      </c>
      <c r="Q72" s="196"/>
    </row>
    <row r="73" spans="1:17" ht="18" customHeight="1">
      <c r="A73" s="80" t="s">
        <v>557</v>
      </c>
      <c r="B73" s="289" t="s">
        <v>563</v>
      </c>
      <c r="C73" s="170" t="s">
        <v>857</v>
      </c>
      <c r="D73" s="170" t="s">
        <v>857</v>
      </c>
      <c r="E73" s="170" t="s">
        <v>857</v>
      </c>
      <c r="F73" s="170" t="s">
        <v>857</v>
      </c>
      <c r="G73" s="170" t="s">
        <v>857</v>
      </c>
      <c r="H73" s="170" t="s">
        <v>857</v>
      </c>
      <c r="I73" s="170" t="s">
        <v>857</v>
      </c>
      <c r="J73" s="170" t="s">
        <v>857</v>
      </c>
      <c r="K73" s="170" t="s">
        <v>857</v>
      </c>
      <c r="L73" s="170" t="s">
        <v>857</v>
      </c>
      <c r="M73" s="170" t="s">
        <v>857</v>
      </c>
      <c r="N73" s="170" t="s">
        <v>857</v>
      </c>
      <c r="O73" s="191">
        <f>_xlfn.IFERROR(VALUE(M73),0)-_xlfn.IFERROR(VALUE('Table L1'!M73),0)</f>
        <v>0</v>
      </c>
      <c r="P73" s="196">
        <f>_xlfn.IFERROR(VALUE(N73),0)-_xlfn.IFERROR(VALUE('Table L1'!N73),0)</f>
        <v>0</v>
      </c>
      <c r="Q73" s="196"/>
    </row>
    <row r="74" spans="1:17" ht="30" customHeight="1">
      <c r="A74" s="80" t="s">
        <v>558</v>
      </c>
      <c r="B74" s="289" t="s">
        <v>581</v>
      </c>
      <c r="C74" s="170" t="s">
        <v>857</v>
      </c>
      <c r="D74" s="170" t="s">
        <v>857</v>
      </c>
      <c r="E74" s="170" t="s">
        <v>857</v>
      </c>
      <c r="F74" s="170" t="s">
        <v>857</v>
      </c>
      <c r="G74" s="170">
        <v>75005</v>
      </c>
      <c r="H74" s="170">
        <v>2478</v>
      </c>
      <c r="I74" s="170" t="s">
        <v>857</v>
      </c>
      <c r="J74" s="170" t="s">
        <v>857</v>
      </c>
      <c r="K74" s="170" t="s">
        <v>857</v>
      </c>
      <c r="L74" s="170" t="s">
        <v>857</v>
      </c>
      <c r="M74" s="170">
        <v>75005</v>
      </c>
      <c r="N74" s="170">
        <v>2478</v>
      </c>
      <c r="O74" s="191">
        <f>_xlfn.IFERROR(VALUE(M74),0)-_xlfn.IFERROR(VALUE('Table L1'!M74),0)</f>
        <v>0</v>
      </c>
      <c r="P74" s="196">
        <f>_xlfn.IFERROR(VALUE(N74),0)-_xlfn.IFERROR(VALUE('Table L1'!N74),0)</f>
        <v>0</v>
      </c>
      <c r="Q74" s="196"/>
    </row>
    <row r="75" spans="1:17" ht="18" customHeight="1">
      <c r="A75" s="80" t="s">
        <v>823</v>
      </c>
      <c r="B75" s="289"/>
      <c r="C75" s="170" t="s">
        <v>857</v>
      </c>
      <c r="D75" s="170" t="s">
        <v>857</v>
      </c>
      <c r="E75" s="170" t="s">
        <v>857</v>
      </c>
      <c r="F75" s="170" t="s">
        <v>857</v>
      </c>
      <c r="G75" s="170" t="s">
        <v>857</v>
      </c>
      <c r="H75" s="170" t="s">
        <v>857</v>
      </c>
      <c r="I75" s="170" t="s">
        <v>857</v>
      </c>
      <c r="J75" s="170" t="s">
        <v>857</v>
      </c>
      <c r="K75" s="170" t="s">
        <v>857</v>
      </c>
      <c r="L75" s="170" t="s">
        <v>857</v>
      </c>
      <c r="M75" s="170" t="s">
        <v>857</v>
      </c>
      <c r="N75" s="170" t="s">
        <v>857</v>
      </c>
      <c r="O75" s="191">
        <f>_xlfn.IFERROR(VALUE(M75),0)-_xlfn.IFERROR(VALUE('Table L1'!M75),0)</f>
        <v>0</v>
      </c>
      <c r="P75" s="196">
        <f>_xlfn.IFERROR(VALUE(N75),0)-_xlfn.IFERROR(VALUE('Table L1'!N75),0)</f>
        <v>0</v>
      </c>
      <c r="Q75" s="196"/>
    </row>
    <row r="76" spans="1:17" ht="18" customHeight="1">
      <c r="A76" s="80" t="s">
        <v>825</v>
      </c>
      <c r="B76" s="289" t="s">
        <v>826</v>
      </c>
      <c r="C76" s="170" t="s">
        <v>857</v>
      </c>
      <c r="D76" s="170">
        <v>2215</v>
      </c>
      <c r="E76" s="170" t="s">
        <v>857</v>
      </c>
      <c r="F76" s="170" t="s">
        <v>857</v>
      </c>
      <c r="G76" s="170" t="s">
        <v>857</v>
      </c>
      <c r="H76" s="170">
        <v>7600</v>
      </c>
      <c r="I76" s="170" t="s">
        <v>857</v>
      </c>
      <c r="J76" s="170">
        <v>915</v>
      </c>
      <c r="K76" s="170" t="s">
        <v>857</v>
      </c>
      <c r="L76" s="170" t="s">
        <v>857</v>
      </c>
      <c r="M76" s="170" t="s">
        <v>857</v>
      </c>
      <c r="N76" s="170">
        <v>10730</v>
      </c>
      <c r="O76" s="191">
        <f>_xlfn.IFERROR(VALUE(M76),0)-_xlfn.IFERROR(VALUE('Table L1'!M76),0)</f>
        <v>0</v>
      </c>
      <c r="P76" s="196">
        <f>_xlfn.IFERROR(VALUE(N76),0)-_xlfn.IFERROR(VALUE('Table L1'!N76),0)</f>
        <v>0</v>
      </c>
      <c r="Q76" s="196"/>
    </row>
    <row r="77" spans="1:17" ht="18" customHeight="1">
      <c r="A77" s="80" t="s">
        <v>822</v>
      </c>
      <c r="B77" s="289" t="s">
        <v>821</v>
      </c>
      <c r="C77" s="170">
        <v>139398</v>
      </c>
      <c r="D77" s="170">
        <v>266552</v>
      </c>
      <c r="E77" s="170">
        <v>8556</v>
      </c>
      <c r="F77" s="170">
        <v>983</v>
      </c>
      <c r="G77" s="170">
        <v>16115</v>
      </c>
      <c r="H77" s="170">
        <v>110089</v>
      </c>
      <c r="I77" s="170" t="s">
        <v>857</v>
      </c>
      <c r="J77" s="170" t="s">
        <v>857</v>
      </c>
      <c r="K77" s="170">
        <v>47</v>
      </c>
      <c r="L77" s="170">
        <v>719</v>
      </c>
      <c r="M77" s="170">
        <v>164116</v>
      </c>
      <c r="N77" s="170">
        <v>378343</v>
      </c>
      <c r="O77" s="191">
        <f>_xlfn.IFERROR(VALUE(M77),0)-_xlfn.IFERROR(VALUE('Table L1'!M77),0)</f>
        <v>0</v>
      </c>
      <c r="P77" s="196">
        <f>_xlfn.IFERROR(VALUE(N77),0)-_xlfn.IFERROR(VALUE('Table L1'!N77),0)</f>
        <v>0</v>
      </c>
      <c r="Q77" s="196"/>
    </row>
    <row r="78" spans="1:17" ht="18" customHeight="1">
      <c r="A78" s="80" t="s">
        <v>848</v>
      </c>
      <c r="B78" s="289" t="s">
        <v>849</v>
      </c>
      <c r="C78" s="170" t="s">
        <v>857</v>
      </c>
      <c r="D78" s="170" t="s">
        <v>857</v>
      </c>
      <c r="E78" s="170" t="s">
        <v>857</v>
      </c>
      <c r="F78" s="170" t="s">
        <v>857</v>
      </c>
      <c r="G78" s="170" t="s">
        <v>857</v>
      </c>
      <c r="H78" s="170" t="s">
        <v>857</v>
      </c>
      <c r="I78" s="170" t="s">
        <v>857</v>
      </c>
      <c r="J78" s="170">
        <v>917</v>
      </c>
      <c r="K78" s="170" t="s">
        <v>857</v>
      </c>
      <c r="L78" s="170" t="s">
        <v>857</v>
      </c>
      <c r="M78" s="170" t="s">
        <v>857</v>
      </c>
      <c r="N78" s="170">
        <v>917</v>
      </c>
      <c r="O78" s="191">
        <f>_xlfn.IFERROR(VALUE(M78),0)-_xlfn.IFERROR(VALUE('Table L1'!M78),0)</f>
        <v>0</v>
      </c>
      <c r="P78" s="196">
        <f>_xlfn.IFERROR(VALUE(N78),0)-_xlfn.IFERROR(VALUE('Table L1'!N78),0)</f>
        <v>0</v>
      </c>
      <c r="Q78" s="196"/>
    </row>
    <row r="79" spans="1:17" ht="18" customHeight="1">
      <c r="A79" s="80" t="s">
        <v>559</v>
      </c>
      <c r="B79" s="289"/>
      <c r="C79" s="170" t="s">
        <v>857</v>
      </c>
      <c r="D79" s="170" t="s">
        <v>857</v>
      </c>
      <c r="E79" s="170" t="s">
        <v>857</v>
      </c>
      <c r="F79" s="170" t="s">
        <v>857</v>
      </c>
      <c r="G79" s="170" t="s">
        <v>857</v>
      </c>
      <c r="H79" s="170" t="s">
        <v>857</v>
      </c>
      <c r="I79" s="170" t="s">
        <v>857</v>
      </c>
      <c r="J79" s="170" t="s">
        <v>857</v>
      </c>
      <c r="K79" s="170" t="s">
        <v>857</v>
      </c>
      <c r="L79" s="170" t="s">
        <v>857</v>
      </c>
      <c r="M79" s="170" t="s">
        <v>857</v>
      </c>
      <c r="N79" s="170" t="s">
        <v>857</v>
      </c>
      <c r="O79" s="191">
        <f>_xlfn.IFERROR(VALUE(M79),0)-_xlfn.IFERROR(VALUE('Table L1'!M79),0)</f>
        <v>0</v>
      </c>
      <c r="P79" s="196">
        <f>_xlfn.IFERROR(VALUE(N79),0)-_xlfn.IFERROR(VALUE('Table L1'!N79),0)</f>
        <v>0</v>
      </c>
      <c r="Q79" s="196"/>
    </row>
    <row r="80" spans="1:17" ht="30" customHeight="1">
      <c r="A80" s="80" t="s">
        <v>560</v>
      </c>
      <c r="B80" s="289"/>
      <c r="C80" s="170" t="s">
        <v>857</v>
      </c>
      <c r="D80" s="170" t="s">
        <v>857</v>
      </c>
      <c r="E80" s="170" t="s">
        <v>857</v>
      </c>
      <c r="F80" s="170" t="s">
        <v>857</v>
      </c>
      <c r="G80" s="170" t="s">
        <v>857</v>
      </c>
      <c r="H80" s="170">
        <v>12582</v>
      </c>
      <c r="I80" s="170" t="s">
        <v>857</v>
      </c>
      <c r="J80" s="170" t="s">
        <v>857</v>
      </c>
      <c r="K80" s="170" t="s">
        <v>857</v>
      </c>
      <c r="L80" s="170" t="s">
        <v>857</v>
      </c>
      <c r="M80" s="170" t="s">
        <v>857</v>
      </c>
      <c r="N80" s="170">
        <v>12582</v>
      </c>
      <c r="O80" s="191">
        <f>_xlfn.IFERROR(VALUE(M80),0)-_xlfn.IFERROR(VALUE('Table L1'!M80),0)</f>
        <v>0</v>
      </c>
      <c r="P80" s="196">
        <f>_xlfn.IFERROR(VALUE(N80),0)-_xlfn.IFERROR(VALUE('Table L1'!N80),0)</f>
        <v>0</v>
      </c>
      <c r="Q80" s="196"/>
    </row>
    <row r="81" spans="1:17" ht="18" customHeight="1">
      <c r="A81" s="80" t="s">
        <v>177</v>
      </c>
      <c r="B81" s="289"/>
      <c r="C81" s="170" t="s">
        <v>857</v>
      </c>
      <c r="D81" s="170" t="s">
        <v>857</v>
      </c>
      <c r="E81" s="170" t="s">
        <v>857</v>
      </c>
      <c r="F81" s="170" t="s">
        <v>857</v>
      </c>
      <c r="G81" s="170" t="s">
        <v>857</v>
      </c>
      <c r="H81" s="170" t="s">
        <v>857</v>
      </c>
      <c r="I81" s="170" t="s">
        <v>857</v>
      </c>
      <c r="J81" s="170" t="s">
        <v>857</v>
      </c>
      <c r="K81" s="170" t="s">
        <v>857</v>
      </c>
      <c r="L81" s="170" t="s">
        <v>857</v>
      </c>
      <c r="M81" s="170" t="s">
        <v>857</v>
      </c>
      <c r="N81" s="170" t="s">
        <v>857</v>
      </c>
      <c r="O81" s="191">
        <f>_xlfn.IFERROR(VALUE(M81),0)-_xlfn.IFERROR(VALUE('Table L1'!M81),0)</f>
        <v>0</v>
      </c>
      <c r="P81" s="196">
        <f>_xlfn.IFERROR(VALUE(N81),0)-_xlfn.IFERROR(VALUE('Table L1'!N81),0)</f>
        <v>0</v>
      </c>
      <c r="Q81" s="196"/>
    </row>
    <row r="82" spans="1:17" ht="18" customHeight="1">
      <c r="A82" s="80" t="s">
        <v>838</v>
      </c>
      <c r="B82" s="306" t="s">
        <v>856</v>
      </c>
      <c r="C82" s="170" t="s">
        <v>857</v>
      </c>
      <c r="D82" s="170" t="s">
        <v>857</v>
      </c>
      <c r="E82" s="170" t="s">
        <v>857</v>
      </c>
      <c r="F82" s="170" t="s">
        <v>857</v>
      </c>
      <c r="G82" s="170" t="s">
        <v>857</v>
      </c>
      <c r="H82" s="170" t="s">
        <v>857</v>
      </c>
      <c r="I82" s="170" t="s">
        <v>857</v>
      </c>
      <c r="J82" s="170" t="s">
        <v>857</v>
      </c>
      <c r="K82" s="170" t="s">
        <v>857</v>
      </c>
      <c r="L82" s="170" t="s">
        <v>857</v>
      </c>
      <c r="M82" s="170" t="s">
        <v>857</v>
      </c>
      <c r="N82" s="170" t="s">
        <v>857</v>
      </c>
      <c r="O82" s="191">
        <f>_xlfn.IFERROR(VALUE(M82),0)-_xlfn.IFERROR(VALUE('Table L1'!M82),0)</f>
        <v>0</v>
      </c>
      <c r="P82" s="196">
        <f>_xlfn.IFERROR(VALUE(N82),0)-_xlfn.IFERROR(VALUE('Table L1'!N82),0)</f>
        <v>0</v>
      </c>
      <c r="Q82" s="196"/>
    </row>
    <row r="83" spans="1:17" ht="18" customHeight="1">
      <c r="A83" s="80" t="s">
        <v>108</v>
      </c>
      <c r="B83" s="78" t="s">
        <v>108</v>
      </c>
      <c r="C83" s="172"/>
      <c r="D83" s="172"/>
      <c r="E83" s="172"/>
      <c r="F83" s="172"/>
      <c r="G83" s="172"/>
      <c r="H83" s="172"/>
      <c r="I83" s="172"/>
      <c r="J83" s="172"/>
      <c r="K83" s="172"/>
      <c r="L83" s="172"/>
      <c r="M83" s="172"/>
      <c r="N83" s="172"/>
      <c r="O83" s="192"/>
      <c r="P83" s="196"/>
      <c r="Q83" s="196"/>
    </row>
    <row r="84" spans="1:15" ht="18" customHeight="1">
      <c r="A84" s="81" t="s">
        <v>48</v>
      </c>
      <c r="B84" s="83" t="s">
        <v>49</v>
      </c>
      <c r="C84" s="182">
        <f>SUM(C14:C82)</f>
        <v>7979561</v>
      </c>
      <c r="D84" s="182">
        <f aca="true" t="shared" si="0" ref="D84:N84">SUM(D14:D82)</f>
        <v>9199820</v>
      </c>
      <c r="E84" s="182">
        <f t="shared" si="0"/>
        <v>8082817</v>
      </c>
      <c r="F84" s="182">
        <f t="shared" si="0"/>
        <v>24654467</v>
      </c>
      <c r="G84" s="182">
        <f t="shared" si="0"/>
        <v>7932368</v>
      </c>
      <c r="H84" s="182">
        <f t="shared" si="0"/>
        <v>5372271</v>
      </c>
      <c r="I84" s="182">
        <f t="shared" si="0"/>
        <v>1204570</v>
      </c>
      <c r="J84" s="182">
        <f t="shared" si="0"/>
        <v>900736</v>
      </c>
      <c r="K84" s="182">
        <f t="shared" si="0"/>
        <v>52</v>
      </c>
      <c r="L84" s="182">
        <f t="shared" si="0"/>
        <v>1012</v>
      </c>
      <c r="M84" s="182">
        <f t="shared" si="0"/>
        <v>25199368</v>
      </c>
      <c r="N84" s="182">
        <f t="shared" si="0"/>
        <v>40128306</v>
      </c>
      <c r="O84" s="192"/>
    </row>
    <row r="85" spans="1:17" ht="11.25" customHeight="1">
      <c r="A85" s="8"/>
      <c r="B85" s="8"/>
      <c r="C85" s="8"/>
      <c r="D85" s="8"/>
      <c r="E85" s="8"/>
      <c r="F85" s="8"/>
      <c r="G85" s="8"/>
      <c r="H85" s="8"/>
      <c r="I85" s="8"/>
      <c r="J85" s="8"/>
      <c r="K85" s="8"/>
      <c r="L85" s="8"/>
      <c r="M85" s="8"/>
      <c r="N85" s="8"/>
      <c r="O85" s="13"/>
      <c r="P85" s="13"/>
      <c r="Q85" s="13"/>
    </row>
    <row r="86" spans="1:17" ht="11.25" customHeight="1">
      <c r="A86" s="9"/>
      <c r="B86" s="8"/>
      <c r="C86" s="220"/>
      <c r="D86" s="8"/>
      <c r="E86" s="8"/>
      <c r="F86" s="8"/>
      <c r="G86" s="8"/>
      <c r="H86" s="8"/>
      <c r="I86" s="8"/>
      <c r="J86" s="8"/>
      <c r="K86" s="8"/>
      <c r="L86" s="8"/>
      <c r="M86" s="8"/>
      <c r="N86" s="10"/>
      <c r="O86" s="13"/>
      <c r="P86" s="13"/>
      <c r="Q86" s="13"/>
    </row>
    <row r="87" spans="1:17" s="11" customFormat="1" ht="27" customHeight="1">
      <c r="A87" s="204" t="s">
        <v>17</v>
      </c>
      <c r="B87" s="8"/>
      <c r="C87" s="13"/>
      <c r="D87" s="13"/>
      <c r="E87" s="13"/>
      <c r="F87" s="13"/>
      <c r="G87" s="13"/>
      <c r="H87" s="13"/>
      <c r="I87" s="13"/>
      <c r="J87" s="13"/>
      <c r="K87" s="13"/>
      <c r="L87" s="13"/>
      <c r="M87" s="13"/>
      <c r="N87" s="40"/>
      <c r="O87" s="8"/>
      <c r="P87" s="8"/>
      <c r="Q87" s="8"/>
    </row>
    <row r="88" spans="1:17" s="11" customFormat="1" ht="27" customHeight="1">
      <c r="A88" s="380" t="s">
        <v>18</v>
      </c>
      <c r="B88" s="380"/>
      <c r="C88" s="220"/>
      <c r="D88" s="220"/>
      <c r="E88" s="220"/>
      <c r="F88" s="220"/>
      <c r="G88" s="220"/>
      <c r="H88" s="220"/>
      <c r="I88" s="220"/>
      <c r="J88" s="220"/>
      <c r="K88" s="220"/>
      <c r="L88" s="220"/>
      <c r="M88" s="220"/>
      <c r="N88" s="220"/>
      <c r="O88" s="8"/>
      <c r="P88" s="8"/>
      <c r="Q88" s="8"/>
    </row>
    <row r="89" spans="1:17" s="11" customFormat="1" ht="12.75">
      <c r="A89" s="8"/>
      <c r="B89" s="8"/>
      <c r="C89" s="220"/>
      <c r="D89" s="220"/>
      <c r="E89" s="220"/>
      <c r="F89" s="220"/>
      <c r="G89" s="220"/>
      <c r="H89" s="220"/>
      <c r="I89" s="220"/>
      <c r="J89" s="220"/>
      <c r="K89" s="220"/>
      <c r="L89" s="220"/>
      <c r="M89" s="220"/>
      <c r="N89" s="220"/>
      <c r="O89" s="8"/>
      <c r="P89" s="8"/>
      <c r="Q89" s="8"/>
    </row>
  </sheetData>
  <sheetProtection/>
  <mergeCells count="12">
    <mergeCell ref="A1:N1"/>
    <mergeCell ref="A2:N2"/>
    <mergeCell ref="A4:B4"/>
    <mergeCell ref="A5:B5"/>
    <mergeCell ref="A88:B88"/>
    <mergeCell ref="C7:N7"/>
    <mergeCell ref="E8:F9"/>
    <mergeCell ref="I8:J9"/>
    <mergeCell ref="M8:N9"/>
    <mergeCell ref="C8:D9"/>
    <mergeCell ref="G8:H9"/>
    <mergeCell ref="K8:L9"/>
  </mergeCells>
  <dataValidations count="1">
    <dataValidation type="whole" allowBlank="1" showInputMessage="1" showErrorMessage="1" errorTitle="No Decimal" error="No Decimal is allowed" sqref="N86">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13" man="1"/>
    <brk id="63" max="13" man="1"/>
  </rowBreaks>
</worksheet>
</file>

<file path=xl/worksheets/sheet24.xml><?xml version="1.0" encoding="utf-8"?>
<worksheet xmlns="http://schemas.openxmlformats.org/spreadsheetml/2006/main" xmlns:r="http://schemas.openxmlformats.org/officeDocument/2006/relationships">
  <dimension ref="A1:O85"/>
  <sheetViews>
    <sheetView zoomScale="80" zoomScaleNormal="80" workbookViewId="0" topLeftCell="A62">
      <selection activeCell="B82" sqref="B82"/>
    </sheetView>
  </sheetViews>
  <sheetFormatPr defaultColWidth="9.00390625" defaultRowHeight="16.5"/>
  <cols>
    <col min="1" max="1" width="31.25390625" style="13" bestFit="1" customWidth="1"/>
    <col min="2" max="2" width="21.625" style="13" customWidth="1"/>
    <col min="3" max="10" width="14.625" style="13" customWidth="1"/>
    <col min="11" max="12" width="17.625" style="13" customWidth="1"/>
    <col min="13" max="13" width="10.625" style="40" bestFit="1" customWidth="1"/>
    <col min="14" max="14" width="10.25390625" style="40" bestFit="1" customWidth="1"/>
    <col min="15" max="16384" width="9.00390625" style="40" customWidth="1"/>
  </cols>
  <sheetData>
    <row r="1" spans="1:15" s="294" customFormat="1" ht="45.75" customHeight="1">
      <c r="A1" s="357" t="s">
        <v>2</v>
      </c>
      <c r="B1" s="357"/>
      <c r="C1" s="358"/>
      <c r="D1" s="358"/>
      <c r="E1" s="358"/>
      <c r="F1" s="358"/>
      <c r="G1" s="358"/>
      <c r="H1" s="358"/>
      <c r="I1" s="358"/>
      <c r="J1" s="358"/>
      <c r="K1" s="358"/>
      <c r="L1" s="358"/>
      <c r="M1" s="187"/>
      <c r="N1" s="187"/>
      <c r="O1" s="187"/>
    </row>
    <row r="2" spans="1:15" s="294" customFormat="1" ht="43.5" customHeight="1">
      <c r="A2" s="359" t="str">
        <f>'Form HKLQ1-1'!A3:H3</f>
        <v>二零二零年一月至六月
January to June 2020</v>
      </c>
      <c r="B2" s="359"/>
      <c r="C2" s="358"/>
      <c r="D2" s="358"/>
      <c r="E2" s="358"/>
      <c r="F2" s="358"/>
      <c r="G2" s="358"/>
      <c r="H2" s="358"/>
      <c r="I2" s="358"/>
      <c r="J2" s="358"/>
      <c r="K2" s="358"/>
      <c r="L2" s="358"/>
      <c r="M2" s="187"/>
      <c r="N2" s="187"/>
      <c r="O2" s="187"/>
    </row>
    <row r="3" spans="1:15" ht="7.5" customHeight="1">
      <c r="A3" s="20"/>
      <c r="B3" s="20"/>
      <c r="C3" s="21"/>
      <c r="M3" s="13"/>
      <c r="N3" s="13"/>
      <c r="O3" s="13"/>
    </row>
    <row r="4" spans="1:15" s="295" customFormat="1" ht="37.5" customHeight="1">
      <c r="A4" s="360" t="s">
        <v>0</v>
      </c>
      <c r="B4" s="360"/>
      <c r="C4" s="21"/>
      <c r="D4" s="21"/>
      <c r="E4" s="21"/>
      <c r="F4" s="21"/>
      <c r="G4" s="21"/>
      <c r="H4" s="21"/>
      <c r="I4" s="21"/>
      <c r="J4" s="21"/>
      <c r="K4" s="21"/>
      <c r="L4" s="21"/>
      <c r="M4" s="21"/>
      <c r="N4" s="21"/>
      <c r="O4" s="21"/>
    </row>
    <row r="5" spans="1:15" s="295" customFormat="1" ht="37.5" customHeight="1">
      <c r="A5" s="360" t="s">
        <v>1</v>
      </c>
      <c r="B5" s="360"/>
      <c r="C5" s="21"/>
      <c r="D5" s="21"/>
      <c r="E5" s="21"/>
      <c r="F5" s="21"/>
      <c r="G5" s="21"/>
      <c r="H5" s="21"/>
      <c r="I5" s="21"/>
      <c r="J5" s="21"/>
      <c r="K5" s="21"/>
      <c r="L5" s="21"/>
      <c r="M5" s="21"/>
      <c r="N5" s="21"/>
      <c r="O5" s="21"/>
    </row>
    <row r="6" spans="1:15" ht="12.75" customHeight="1">
      <c r="A6" s="14"/>
      <c r="B6" s="14"/>
      <c r="M6" s="13"/>
      <c r="N6" s="13"/>
      <c r="O6" s="14"/>
    </row>
    <row r="7" spans="1:15" s="24" customFormat="1" ht="39.75" customHeight="1">
      <c r="A7" s="74"/>
      <c r="B7" s="76"/>
      <c r="C7" s="372" t="s">
        <v>650</v>
      </c>
      <c r="D7" s="364"/>
      <c r="E7" s="364"/>
      <c r="F7" s="364"/>
      <c r="G7" s="364"/>
      <c r="H7" s="364"/>
      <c r="I7" s="364"/>
      <c r="J7" s="364"/>
      <c r="K7" s="364"/>
      <c r="L7" s="362"/>
      <c r="M7" s="9"/>
      <c r="N7" s="9"/>
      <c r="O7" s="9"/>
    </row>
    <row r="8" spans="1:15" s="24" customFormat="1" ht="33.75" customHeight="1">
      <c r="A8" s="75"/>
      <c r="B8" s="77"/>
      <c r="C8" s="373" t="s">
        <v>19</v>
      </c>
      <c r="D8" s="374"/>
      <c r="E8" s="373" t="s">
        <v>20</v>
      </c>
      <c r="F8" s="374"/>
      <c r="G8" s="373" t="s">
        <v>21</v>
      </c>
      <c r="H8" s="374"/>
      <c r="I8" s="373" t="s">
        <v>22</v>
      </c>
      <c r="J8" s="374"/>
      <c r="K8" s="373" t="s">
        <v>40</v>
      </c>
      <c r="L8" s="374"/>
      <c r="M8" s="9"/>
      <c r="N8" s="9"/>
      <c r="O8" s="9"/>
    </row>
    <row r="9" spans="1:15" s="24" customFormat="1" ht="33.75" customHeight="1">
      <c r="A9" s="75"/>
      <c r="B9" s="77"/>
      <c r="C9" s="377"/>
      <c r="D9" s="378"/>
      <c r="E9" s="375"/>
      <c r="F9" s="376"/>
      <c r="G9" s="377"/>
      <c r="H9" s="378"/>
      <c r="I9" s="375"/>
      <c r="J9" s="376"/>
      <c r="K9" s="375"/>
      <c r="L9" s="376"/>
      <c r="M9" s="9"/>
      <c r="N9" s="9"/>
      <c r="O9" s="9"/>
    </row>
    <row r="10" spans="1:15" s="24" customFormat="1" ht="33.75" customHeight="1">
      <c r="A10" s="75"/>
      <c r="B10" s="22"/>
      <c r="C10" s="381" t="s">
        <v>261</v>
      </c>
      <c r="D10" s="382"/>
      <c r="E10" s="381" t="s">
        <v>261</v>
      </c>
      <c r="F10" s="382"/>
      <c r="G10" s="381" t="s">
        <v>261</v>
      </c>
      <c r="H10" s="382"/>
      <c r="I10" s="381" t="s">
        <v>261</v>
      </c>
      <c r="J10" s="382"/>
      <c r="K10" s="381" t="s">
        <v>261</v>
      </c>
      <c r="L10" s="382"/>
      <c r="M10" s="9"/>
      <c r="N10" s="9"/>
      <c r="O10" s="9"/>
    </row>
    <row r="11" spans="1:15" s="24" customFormat="1" ht="16.5" customHeight="1">
      <c r="A11" s="75"/>
      <c r="B11" s="22"/>
      <c r="C11" s="383" t="s">
        <v>104</v>
      </c>
      <c r="D11" s="384"/>
      <c r="E11" s="383" t="s">
        <v>104</v>
      </c>
      <c r="F11" s="384"/>
      <c r="G11" s="383" t="s">
        <v>104</v>
      </c>
      <c r="H11" s="384"/>
      <c r="I11" s="383" t="s">
        <v>104</v>
      </c>
      <c r="J11" s="384"/>
      <c r="K11" s="383" t="s">
        <v>104</v>
      </c>
      <c r="L11" s="384"/>
      <c r="M11" s="9"/>
      <c r="N11" s="9"/>
      <c r="O11" s="9"/>
    </row>
    <row r="12" spans="1:15" s="24" customFormat="1" ht="33.75" customHeight="1">
      <c r="A12" s="75"/>
      <c r="B12" s="22"/>
      <c r="C12" s="84" t="s">
        <v>678</v>
      </c>
      <c r="D12" s="84" t="s">
        <v>679</v>
      </c>
      <c r="E12" s="84" t="s">
        <v>678</v>
      </c>
      <c r="F12" s="84" t="s">
        <v>679</v>
      </c>
      <c r="G12" s="84" t="s">
        <v>678</v>
      </c>
      <c r="H12" s="84" t="s">
        <v>679</v>
      </c>
      <c r="I12" s="84" t="s">
        <v>678</v>
      </c>
      <c r="J12" s="84" t="s">
        <v>679</v>
      </c>
      <c r="K12" s="84" t="s">
        <v>678</v>
      </c>
      <c r="L12" s="84" t="s">
        <v>679</v>
      </c>
      <c r="M12" s="9"/>
      <c r="N12" s="194"/>
      <c r="O12" s="194"/>
    </row>
    <row r="13" spans="1:15" s="24" customFormat="1" ht="17.25" customHeight="1">
      <c r="A13" s="79" t="s">
        <v>46</v>
      </c>
      <c r="B13" s="82" t="s">
        <v>204</v>
      </c>
      <c r="C13" s="19" t="s">
        <v>45</v>
      </c>
      <c r="D13" s="19" t="s">
        <v>45</v>
      </c>
      <c r="E13" s="19" t="s">
        <v>45</v>
      </c>
      <c r="F13" s="19" t="s">
        <v>45</v>
      </c>
      <c r="G13" s="19" t="s">
        <v>45</v>
      </c>
      <c r="H13" s="19" t="s">
        <v>45</v>
      </c>
      <c r="I13" s="19" t="s">
        <v>45</v>
      </c>
      <c r="J13" s="19" t="s">
        <v>45</v>
      </c>
      <c r="K13" s="19" t="s">
        <v>45</v>
      </c>
      <c r="L13" s="19" t="s">
        <v>45</v>
      </c>
      <c r="M13" s="23"/>
      <c r="N13" s="195"/>
      <c r="O13" s="195"/>
    </row>
    <row r="14" spans="1:15" ht="30" customHeight="1">
      <c r="A14" s="186" t="s">
        <v>112</v>
      </c>
      <c r="B14" s="288" t="s">
        <v>597</v>
      </c>
      <c r="C14" s="217" t="s">
        <v>857</v>
      </c>
      <c r="D14" s="170" t="s">
        <v>857</v>
      </c>
      <c r="E14" s="170" t="s">
        <v>857</v>
      </c>
      <c r="F14" s="170" t="s">
        <v>857</v>
      </c>
      <c r="G14" s="170" t="s">
        <v>857</v>
      </c>
      <c r="H14" s="170" t="s">
        <v>857</v>
      </c>
      <c r="I14" s="170" t="s">
        <v>857</v>
      </c>
      <c r="J14" s="170" t="s">
        <v>857</v>
      </c>
      <c r="K14" s="170" t="s">
        <v>857</v>
      </c>
      <c r="L14" s="193" t="s">
        <v>857</v>
      </c>
      <c r="M14" s="179"/>
      <c r="N14" s="13"/>
      <c r="O14" s="206"/>
    </row>
    <row r="15" spans="1:15" ht="18" customHeight="1">
      <c r="A15" s="80" t="s">
        <v>3</v>
      </c>
      <c r="B15" s="289" t="s">
        <v>4</v>
      </c>
      <c r="C15" s="170">
        <v>442</v>
      </c>
      <c r="D15" s="170">
        <v>36220</v>
      </c>
      <c r="E15" s="170">
        <v>6</v>
      </c>
      <c r="F15" s="170">
        <v>1</v>
      </c>
      <c r="G15" s="170">
        <v>7386</v>
      </c>
      <c r="H15" s="170">
        <v>68368</v>
      </c>
      <c r="I15" s="170" t="s">
        <v>857</v>
      </c>
      <c r="J15" s="170" t="s">
        <v>857</v>
      </c>
      <c r="K15" s="170">
        <v>7834</v>
      </c>
      <c r="L15" s="170">
        <v>104589</v>
      </c>
      <c r="M15" s="179"/>
      <c r="N15" s="13"/>
      <c r="O15" s="206"/>
    </row>
    <row r="16" spans="1:15" ht="18" customHeight="1">
      <c r="A16" s="80" t="s">
        <v>111</v>
      </c>
      <c r="B16" s="289"/>
      <c r="C16" s="170" t="s">
        <v>857</v>
      </c>
      <c r="D16" s="170" t="s">
        <v>857</v>
      </c>
      <c r="E16" s="170" t="s">
        <v>857</v>
      </c>
      <c r="F16" s="170" t="s">
        <v>857</v>
      </c>
      <c r="G16" s="170" t="s">
        <v>857</v>
      </c>
      <c r="H16" s="170" t="s">
        <v>857</v>
      </c>
      <c r="I16" s="170" t="s">
        <v>857</v>
      </c>
      <c r="J16" s="170" t="s">
        <v>857</v>
      </c>
      <c r="K16" s="170" t="s">
        <v>857</v>
      </c>
      <c r="L16" s="170" t="s">
        <v>857</v>
      </c>
      <c r="M16" s="179"/>
      <c r="N16" s="13"/>
      <c r="O16" s="206"/>
    </row>
    <row r="17" spans="1:15" ht="18" customHeight="1">
      <c r="A17" s="80" t="s">
        <v>113</v>
      </c>
      <c r="B17" s="289" t="s">
        <v>146</v>
      </c>
      <c r="C17" s="170" t="s">
        <v>857</v>
      </c>
      <c r="D17" s="170" t="s">
        <v>857</v>
      </c>
      <c r="E17" s="170" t="s">
        <v>857</v>
      </c>
      <c r="F17" s="170" t="s">
        <v>857</v>
      </c>
      <c r="G17" s="170" t="s">
        <v>857</v>
      </c>
      <c r="H17" s="170" t="s">
        <v>857</v>
      </c>
      <c r="I17" s="170" t="s">
        <v>857</v>
      </c>
      <c r="J17" s="170" t="s">
        <v>857</v>
      </c>
      <c r="K17" s="170" t="s">
        <v>857</v>
      </c>
      <c r="L17" s="170" t="s">
        <v>857</v>
      </c>
      <c r="M17" s="179"/>
      <c r="N17" s="13"/>
      <c r="O17" s="206"/>
    </row>
    <row r="18" spans="1:15" ht="18" customHeight="1">
      <c r="A18" s="80" t="s">
        <v>729</v>
      </c>
      <c r="B18" s="289" t="s">
        <v>730</v>
      </c>
      <c r="C18" s="170" t="s">
        <v>857</v>
      </c>
      <c r="D18" s="170" t="s">
        <v>857</v>
      </c>
      <c r="E18" s="170" t="s">
        <v>857</v>
      </c>
      <c r="F18" s="170" t="s">
        <v>857</v>
      </c>
      <c r="G18" s="170" t="s">
        <v>857</v>
      </c>
      <c r="H18" s="170" t="s">
        <v>857</v>
      </c>
      <c r="I18" s="170" t="s">
        <v>857</v>
      </c>
      <c r="J18" s="170" t="s">
        <v>857</v>
      </c>
      <c r="K18" s="170" t="s">
        <v>857</v>
      </c>
      <c r="L18" s="170" t="s">
        <v>857</v>
      </c>
      <c r="M18" s="179"/>
      <c r="N18" s="13"/>
      <c r="O18" s="206"/>
    </row>
    <row r="19" spans="1:15" ht="30" customHeight="1">
      <c r="A19" s="80" t="s">
        <v>114</v>
      </c>
      <c r="B19" s="289" t="s">
        <v>700</v>
      </c>
      <c r="C19" s="170">
        <v>1211</v>
      </c>
      <c r="D19" s="170">
        <v>20937</v>
      </c>
      <c r="E19" s="170" t="s">
        <v>857</v>
      </c>
      <c r="F19" s="170" t="s">
        <v>857</v>
      </c>
      <c r="G19" s="170">
        <v>404</v>
      </c>
      <c r="H19" s="170">
        <v>8984</v>
      </c>
      <c r="I19" s="170">
        <v>3</v>
      </c>
      <c r="J19" s="170">
        <v>3</v>
      </c>
      <c r="K19" s="170">
        <v>1618</v>
      </c>
      <c r="L19" s="170">
        <v>29924</v>
      </c>
      <c r="M19" s="179"/>
      <c r="N19" s="13"/>
      <c r="O19" s="206"/>
    </row>
    <row r="20" spans="1:15" ht="18" customHeight="1">
      <c r="A20" s="80" t="s">
        <v>115</v>
      </c>
      <c r="B20" s="289" t="s">
        <v>701</v>
      </c>
      <c r="C20" s="170" t="s">
        <v>857</v>
      </c>
      <c r="D20" s="170" t="s">
        <v>857</v>
      </c>
      <c r="E20" s="170" t="s">
        <v>857</v>
      </c>
      <c r="F20" s="170" t="s">
        <v>857</v>
      </c>
      <c r="G20" s="170" t="s">
        <v>857</v>
      </c>
      <c r="H20" s="170" t="s">
        <v>857</v>
      </c>
      <c r="I20" s="170" t="s">
        <v>857</v>
      </c>
      <c r="J20" s="170" t="s">
        <v>857</v>
      </c>
      <c r="K20" s="170" t="s">
        <v>857</v>
      </c>
      <c r="L20" s="170" t="s">
        <v>857</v>
      </c>
      <c r="M20" s="179"/>
      <c r="N20" s="13"/>
      <c r="O20" s="206"/>
    </row>
    <row r="21" spans="1:15" ht="18" customHeight="1">
      <c r="A21" s="80" t="s">
        <v>116</v>
      </c>
      <c r="B21" s="289"/>
      <c r="C21" s="170" t="s">
        <v>857</v>
      </c>
      <c r="D21" s="170" t="s">
        <v>857</v>
      </c>
      <c r="E21" s="170" t="s">
        <v>857</v>
      </c>
      <c r="F21" s="170" t="s">
        <v>857</v>
      </c>
      <c r="G21" s="170" t="s">
        <v>857</v>
      </c>
      <c r="H21" s="170" t="s">
        <v>857</v>
      </c>
      <c r="I21" s="170" t="s">
        <v>857</v>
      </c>
      <c r="J21" s="170" t="s">
        <v>857</v>
      </c>
      <c r="K21" s="170" t="s">
        <v>857</v>
      </c>
      <c r="L21" s="170" t="s">
        <v>857</v>
      </c>
      <c r="M21" s="179"/>
      <c r="N21" s="13"/>
      <c r="O21" s="206"/>
    </row>
    <row r="22" spans="1:15" ht="18" customHeight="1">
      <c r="A22" s="80" t="s">
        <v>546</v>
      </c>
      <c r="B22" s="289" t="s">
        <v>565</v>
      </c>
      <c r="C22" s="170" t="s">
        <v>857</v>
      </c>
      <c r="D22" s="170" t="s">
        <v>857</v>
      </c>
      <c r="E22" s="170" t="s">
        <v>857</v>
      </c>
      <c r="F22" s="170" t="s">
        <v>857</v>
      </c>
      <c r="G22" s="170" t="s">
        <v>857</v>
      </c>
      <c r="H22" s="170" t="s">
        <v>857</v>
      </c>
      <c r="I22" s="170" t="s">
        <v>857</v>
      </c>
      <c r="J22" s="170" t="s">
        <v>857</v>
      </c>
      <c r="K22" s="170" t="s">
        <v>857</v>
      </c>
      <c r="L22" s="170" t="s">
        <v>857</v>
      </c>
      <c r="M22" s="179"/>
      <c r="N22" s="13"/>
      <c r="O22" s="206"/>
    </row>
    <row r="23" spans="1:15" ht="18" customHeight="1">
      <c r="A23" s="192" t="s">
        <v>547</v>
      </c>
      <c r="B23" s="290" t="s">
        <v>536</v>
      </c>
      <c r="C23" s="170">
        <v>5</v>
      </c>
      <c r="D23" s="170">
        <v>4285</v>
      </c>
      <c r="E23" s="170" t="s">
        <v>857</v>
      </c>
      <c r="F23" s="170" t="s">
        <v>857</v>
      </c>
      <c r="G23" s="170" t="s">
        <v>857</v>
      </c>
      <c r="H23" s="170">
        <v>1856</v>
      </c>
      <c r="I23" s="170" t="s">
        <v>857</v>
      </c>
      <c r="J23" s="170" t="s">
        <v>857</v>
      </c>
      <c r="K23" s="170">
        <v>5</v>
      </c>
      <c r="L23" s="170">
        <v>6141</v>
      </c>
      <c r="M23" s="179"/>
      <c r="N23" s="13"/>
      <c r="O23" s="206"/>
    </row>
    <row r="24" spans="1:15" ht="30" customHeight="1">
      <c r="A24" s="80" t="s">
        <v>117</v>
      </c>
      <c r="B24" s="289" t="s">
        <v>150</v>
      </c>
      <c r="C24" s="170" t="s">
        <v>857</v>
      </c>
      <c r="D24" s="170" t="s">
        <v>857</v>
      </c>
      <c r="E24" s="170" t="s">
        <v>857</v>
      </c>
      <c r="F24" s="170" t="s">
        <v>857</v>
      </c>
      <c r="G24" s="170" t="s">
        <v>857</v>
      </c>
      <c r="H24" s="170" t="s">
        <v>857</v>
      </c>
      <c r="I24" s="170" t="s">
        <v>857</v>
      </c>
      <c r="J24" s="170" t="s">
        <v>857</v>
      </c>
      <c r="K24" s="170" t="s">
        <v>857</v>
      </c>
      <c r="L24" s="170" t="s">
        <v>857</v>
      </c>
      <c r="M24" s="179"/>
      <c r="N24" s="13"/>
      <c r="O24" s="206"/>
    </row>
    <row r="25" spans="1:15" ht="18" customHeight="1">
      <c r="A25" s="80" t="s">
        <v>843</v>
      </c>
      <c r="B25" s="289" t="s">
        <v>844</v>
      </c>
      <c r="C25" s="170" t="s">
        <v>857</v>
      </c>
      <c r="D25" s="170">
        <v>784</v>
      </c>
      <c r="E25" s="170" t="s">
        <v>857</v>
      </c>
      <c r="F25" s="170" t="s">
        <v>857</v>
      </c>
      <c r="G25" s="170">
        <v>1160</v>
      </c>
      <c r="H25" s="170" t="s">
        <v>857</v>
      </c>
      <c r="I25" s="170" t="s">
        <v>857</v>
      </c>
      <c r="J25" s="170" t="s">
        <v>857</v>
      </c>
      <c r="K25" s="170">
        <v>1160</v>
      </c>
      <c r="L25" s="170">
        <v>784</v>
      </c>
      <c r="M25" s="179"/>
      <c r="N25" s="13"/>
      <c r="O25" s="206"/>
    </row>
    <row r="26" spans="1:15" ht="18" customHeight="1">
      <c r="A26" s="80" t="s">
        <v>731</v>
      </c>
      <c r="B26" s="289" t="s">
        <v>732</v>
      </c>
      <c r="C26" s="170">
        <v>6</v>
      </c>
      <c r="D26" s="170">
        <v>15200</v>
      </c>
      <c r="E26" s="170">
        <v>5</v>
      </c>
      <c r="F26" s="170">
        <v>7935</v>
      </c>
      <c r="G26" s="170">
        <v>70</v>
      </c>
      <c r="H26" s="170">
        <v>4098</v>
      </c>
      <c r="I26" s="170" t="s">
        <v>857</v>
      </c>
      <c r="J26" s="170" t="s">
        <v>857</v>
      </c>
      <c r="K26" s="170">
        <v>81</v>
      </c>
      <c r="L26" s="170">
        <v>27233</v>
      </c>
      <c r="M26" s="179"/>
      <c r="N26" s="13"/>
      <c r="O26" s="206"/>
    </row>
    <row r="27" spans="1:15" ht="18" customHeight="1">
      <c r="A27" s="80" t="s">
        <v>817</v>
      </c>
      <c r="B27" s="289" t="s">
        <v>818</v>
      </c>
      <c r="C27" s="170" t="s">
        <v>857</v>
      </c>
      <c r="D27" s="170">
        <v>3724</v>
      </c>
      <c r="E27" s="170" t="s">
        <v>857</v>
      </c>
      <c r="F27" s="170" t="s">
        <v>857</v>
      </c>
      <c r="G27" s="170" t="s">
        <v>857</v>
      </c>
      <c r="H27" s="170" t="s">
        <v>857</v>
      </c>
      <c r="I27" s="170" t="s">
        <v>857</v>
      </c>
      <c r="J27" s="170" t="s">
        <v>857</v>
      </c>
      <c r="K27" s="170" t="s">
        <v>857</v>
      </c>
      <c r="L27" s="170">
        <v>3724</v>
      </c>
      <c r="M27" s="179"/>
      <c r="N27" s="13"/>
      <c r="O27" s="206"/>
    </row>
    <row r="28" spans="1:15" ht="18" customHeight="1">
      <c r="A28" s="192" t="s">
        <v>596</v>
      </c>
      <c r="B28" s="290"/>
      <c r="C28" s="170" t="s">
        <v>857</v>
      </c>
      <c r="D28" s="170" t="s">
        <v>857</v>
      </c>
      <c r="E28" s="170" t="s">
        <v>857</v>
      </c>
      <c r="F28" s="170" t="s">
        <v>857</v>
      </c>
      <c r="G28" s="170" t="s">
        <v>857</v>
      </c>
      <c r="H28" s="170" t="s">
        <v>857</v>
      </c>
      <c r="I28" s="170" t="s">
        <v>857</v>
      </c>
      <c r="J28" s="170" t="s">
        <v>857</v>
      </c>
      <c r="K28" s="170" t="s">
        <v>857</v>
      </c>
      <c r="L28" s="170" t="s">
        <v>857</v>
      </c>
      <c r="M28" s="179"/>
      <c r="N28" s="13"/>
      <c r="O28" s="206"/>
    </row>
    <row r="29" spans="1:15" ht="30" customHeight="1">
      <c r="A29" s="80" t="s">
        <v>118</v>
      </c>
      <c r="B29" s="289" t="s">
        <v>566</v>
      </c>
      <c r="C29" s="170" t="s">
        <v>857</v>
      </c>
      <c r="D29" s="170">
        <v>27418</v>
      </c>
      <c r="E29" s="170" t="s">
        <v>857</v>
      </c>
      <c r="F29" s="170">
        <v>2706</v>
      </c>
      <c r="G29" s="170" t="s">
        <v>857</v>
      </c>
      <c r="H29" s="170">
        <v>2739</v>
      </c>
      <c r="I29" s="170" t="s">
        <v>857</v>
      </c>
      <c r="J29" s="170" t="s">
        <v>857</v>
      </c>
      <c r="K29" s="170" t="s">
        <v>857</v>
      </c>
      <c r="L29" s="170">
        <v>32863</v>
      </c>
      <c r="M29" s="179"/>
      <c r="N29" s="13"/>
      <c r="O29" s="206"/>
    </row>
    <row r="30" spans="1:15" ht="18" customHeight="1">
      <c r="A30" s="80" t="s">
        <v>834</v>
      </c>
      <c r="B30" s="289" t="s">
        <v>835</v>
      </c>
      <c r="C30" s="170" t="s">
        <v>857</v>
      </c>
      <c r="D30" s="170" t="s">
        <v>857</v>
      </c>
      <c r="E30" s="170" t="s">
        <v>857</v>
      </c>
      <c r="F30" s="170" t="s">
        <v>857</v>
      </c>
      <c r="G30" s="170" t="s">
        <v>857</v>
      </c>
      <c r="H30" s="170" t="s">
        <v>857</v>
      </c>
      <c r="I30" s="170" t="s">
        <v>857</v>
      </c>
      <c r="J30" s="170" t="s">
        <v>857</v>
      </c>
      <c r="K30" s="170" t="s">
        <v>857</v>
      </c>
      <c r="L30" s="170" t="s">
        <v>857</v>
      </c>
      <c r="M30" s="179"/>
      <c r="N30" s="13"/>
      <c r="O30" s="206"/>
    </row>
    <row r="31" spans="1:15" ht="18" customHeight="1">
      <c r="A31" s="80" t="s">
        <v>702</v>
      </c>
      <c r="B31" s="289" t="s">
        <v>703</v>
      </c>
      <c r="C31" s="170" t="s">
        <v>857</v>
      </c>
      <c r="D31" s="170">
        <v>1257</v>
      </c>
      <c r="E31" s="170" t="s">
        <v>857</v>
      </c>
      <c r="F31" s="170" t="s">
        <v>857</v>
      </c>
      <c r="G31" s="170" t="s">
        <v>857</v>
      </c>
      <c r="H31" s="170">
        <v>583</v>
      </c>
      <c r="I31" s="170" t="s">
        <v>857</v>
      </c>
      <c r="J31" s="170" t="s">
        <v>857</v>
      </c>
      <c r="K31" s="170" t="s">
        <v>857</v>
      </c>
      <c r="L31" s="170">
        <v>1840</v>
      </c>
      <c r="M31" s="179"/>
      <c r="N31" s="13"/>
      <c r="O31" s="206"/>
    </row>
    <row r="32" spans="1:15" ht="18" customHeight="1">
      <c r="A32" s="80" t="s">
        <v>711</v>
      </c>
      <c r="B32" s="289" t="s">
        <v>101</v>
      </c>
      <c r="C32" s="170" t="s">
        <v>857</v>
      </c>
      <c r="D32" s="170">
        <v>1788</v>
      </c>
      <c r="E32" s="170" t="s">
        <v>857</v>
      </c>
      <c r="F32" s="170">
        <v>5</v>
      </c>
      <c r="G32" s="170">
        <v>175</v>
      </c>
      <c r="H32" s="170">
        <v>4330</v>
      </c>
      <c r="I32" s="170" t="s">
        <v>857</v>
      </c>
      <c r="J32" s="170" t="s">
        <v>857</v>
      </c>
      <c r="K32" s="170">
        <v>175</v>
      </c>
      <c r="L32" s="170">
        <v>6123</v>
      </c>
      <c r="M32" s="179"/>
      <c r="N32" s="13"/>
      <c r="O32" s="206"/>
    </row>
    <row r="33" spans="1:15" ht="18" customHeight="1">
      <c r="A33" s="192" t="s">
        <v>548</v>
      </c>
      <c r="B33" s="290" t="s">
        <v>567</v>
      </c>
      <c r="C33" s="170" t="s">
        <v>857</v>
      </c>
      <c r="D33" s="170">
        <v>1302</v>
      </c>
      <c r="E33" s="170" t="s">
        <v>857</v>
      </c>
      <c r="F33" s="170" t="s">
        <v>857</v>
      </c>
      <c r="G33" s="170" t="s">
        <v>857</v>
      </c>
      <c r="H33" s="170">
        <v>32</v>
      </c>
      <c r="I33" s="170" t="s">
        <v>857</v>
      </c>
      <c r="J33" s="170" t="s">
        <v>857</v>
      </c>
      <c r="K33" s="170" t="s">
        <v>857</v>
      </c>
      <c r="L33" s="170">
        <v>1334</v>
      </c>
      <c r="M33" s="179"/>
      <c r="N33" s="13"/>
      <c r="O33" s="206"/>
    </row>
    <row r="34" spans="1:15" ht="30" customHeight="1">
      <c r="A34" s="192" t="s">
        <v>549</v>
      </c>
      <c r="B34" s="290"/>
      <c r="C34" s="170" t="s">
        <v>857</v>
      </c>
      <c r="D34" s="170" t="s">
        <v>857</v>
      </c>
      <c r="E34" s="170" t="s">
        <v>857</v>
      </c>
      <c r="F34" s="170" t="s">
        <v>857</v>
      </c>
      <c r="G34" s="170" t="s">
        <v>857</v>
      </c>
      <c r="H34" s="170" t="s">
        <v>857</v>
      </c>
      <c r="I34" s="170" t="s">
        <v>857</v>
      </c>
      <c r="J34" s="170" t="s">
        <v>857</v>
      </c>
      <c r="K34" s="170" t="s">
        <v>857</v>
      </c>
      <c r="L34" s="170" t="s">
        <v>857</v>
      </c>
      <c r="M34" s="179"/>
      <c r="N34" s="13"/>
      <c r="O34" s="206"/>
    </row>
    <row r="35" spans="1:15" ht="18" customHeight="1">
      <c r="A35" s="192" t="s">
        <v>550</v>
      </c>
      <c r="B35" s="290" t="s">
        <v>733</v>
      </c>
      <c r="C35" s="170">
        <v>1</v>
      </c>
      <c r="D35" s="170">
        <v>51</v>
      </c>
      <c r="E35" s="170" t="s">
        <v>857</v>
      </c>
      <c r="F35" s="170" t="s">
        <v>857</v>
      </c>
      <c r="G35" s="170">
        <v>5</v>
      </c>
      <c r="H35" s="170">
        <v>56</v>
      </c>
      <c r="I35" s="170">
        <v>11</v>
      </c>
      <c r="J35" s="170">
        <v>25</v>
      </c>
      <c r="K35" s="170">
        <v>17</v>
      </c>
      <c r="L35" s="170">
        <v>132</v>
      </c>
      <c r="M35" s="179"/>
      <c r="N35" s="13"/>
      <c r="O35" s="206"/>
    </row>
    <row r="36" spans="1:15" ht="18" customHeight="1">
      <c r="A36" s="80" t="s">
        <v>715</v>
      </c>
      <c r="B36" s="289" t="s">
        <v>568</v>
      </c>
      <c r="C36" s="170" t="s">
        <v>857</v>
      </c>
      <c r="D36" s="170">
        <v>5241</v>
      </c>
      <c r="E36" s="170" t="s">
        <v>857</v>
      </c>
      <c r="F36" s="170" t="s">
        <v>857</v>
      </c>
      <c r="G36" s="170">
        <v>698</v>
      </c>
      <c r="H36" s="170">
        <v>14602</v>
      </c>
      <c r="I36" s="170" t="s">
        <v>857</v>
      </c>
      <c r="J36" s="170" t="s">
        <v>857</v>
      </c>
      <c r="K36" s="170">
        <v>698</v>
      </c>
      <c r="L36" s="170">
        <v>19843</v>
      </c>
      <c r="M36" s="179"/>
      <c r="N36" s="13"/>
      <c r="O36" s="206"/>
    </row>
    <row r="37" spans="1:15" ht="18" customHeight="1">
      <c r="A37" s="192" t="s">
        <v>716</v>
      </c>
      <c r="B37" s="291" t="s">
        <v>717</v>
      </c>
      <c r="C37" s="170" t="s">
        <v>857</v>
      </c>
      <c r="D37" s="170">
        <v>108</v>
      </c>
      <c r="E37" s="170" t="s">
        <v>857</v>
      </c>
      <c r="F37" s="170" t="s">
        <v>857</v>
      </c>
      <c r="G37" s="170" t="s">
        <v>857</v>
      </c>
      <c r="H37" s="170">
        <v>157</v>
      </c>
      <c r="I37" s="170" t="s">
        <v>857</v>
      </c>
      <c r="J37" s="170" t="s">
        <v>857</v>
      </c>
      <c r="K37" s="170" t="s">
        <v>857</v>
      </c>
      <c r="L37" s="170">
        <v>265</v>
      </c>
      <c r="M37" s="179"/>
      <c r="N37" s="13"/>
      <c r="O37" s="206"/>
    </row>
    <row r="38" spans="1:15" ht="18" customHeight="1">
      <c r="A38" s="231" t="s">
        <v>698</v>
      </c>
      <c r="B38" s="292" t="s">
        <v>699</v>
      </c>
      <c r="C38" s="171">
        <v>217</v>
      </c>
      <c r="D38" s="171">
        <v>16692</v>
      </c>
      <c r="E38" s="171" t="s">
        <v>857</v>
      </c>
      <c r="F38" s="171" t="s">
        <v>857</v>
      </c>
      <c r="G38" s="171">
        <v>769</v>
      </c>
      <c r="H38" s="171">
        <v>5428</v>
      </c>
      <c r="I38" s="171" t="s">
        <v>857</v>
      </c>
      <c r="J38" s="171" t="s">
        <v>857</v>
      </c>
      <c r="K38" s="171">
        <v>986</v>
      </c>
      <c r="L38" s="171">
        <v>22120</v>
      </c>
      <c r="M38" s="191"/>
      <c r="N38" s="13"/>
      <c r="O38" s="206"/>
    </row>
    <row r="39" spans="1:15" ht="30" customHeight="1">
      <c r="A39" s="80" t="s">
        <v>576</v>
      </c>
      <c r="B39" s="289" t="s">
        <v>577</v>
      </c>
      <c r="C39" s="193" t="s">
        <v>857</v>
      </c>
      <c r="D39" s="193" t="s">
        <v>857</v>
      </c>
      <c r="E39" s="193" t="s">
        <v>857</v>
      </c>
      <c r="F39" s="193" t="s">
        <v>857</v>
      </c>
      <c r="G39" s="193" t="s">
        <v>857</v>
      </c>
      <c r="H39" s="193" t="s">
        <v>857</v>
      </c>
      <c r="I39" s="193" t="s">
        <v>857</v>
      </c>
      <c r="J39" s="193" t="s">
        <v>857</v>
      </c>
      <c r="K39" s="193" t="s">
        <v>857</v>
      </c>
      <c r="L39" s="193" t="s">
        <v>857</v>
      </c>
      <c r="M39" s="206"/>
      <c r="N39" s="13"/>
      <c r="O39" s="206"/>
    </row>
    <row r="40" spans="1:15" ht="18" customHeight="1">
      <c r="A40" s="80" t="s">
        <v>734</v>
      </c>
      <c r="B40" s="289" t="s">
        <v>728</v>
      </c>
      <c r="C40" s="170" t="s">
        <v>857</v>
      </c>
      <c r="D40" s="170">
        <v>26</v>
      </c>
      <c r="E40" s="170" t="s">
        <v>857</v>
      </c>
      <c r="F40" s="170" t="s">
        <v>857</v>
      </c>
      <c r="G40" s="170">
        <v>2</v>
      </c>
      <c r="H40" s="170">
        <v>1791</v>
      </c>
      <c r="I40" s="170" t="s">
        <v>857</v>
      </c>
      <c r="J40" s="170" t="s">
        <v>857</v>
      </c>
      <c r="K40" s="170">
        <v>2</v>
      </c>
      <c r="L40" s="170">
        <v>1817</v>
      </c>
      <c r="M40" s="191"/>
      <c r="N40" s="13"/>
      <c r="O40" s="206"/>
    </row>
    <row r="41" spans="1:15" ht="18" customHeight="1">
      <c r="A41" s="80" t="s">
        <v>551</v>
      </c>
      <c r="B41" s="289" t="s">
        <v>532</v>
      </c>
      <c r="C41" s="170" t="s">
        <v>857</v>
      </c>
      <c r="D41" s="170">
        <v>18603</v>
      </c>
      <c r="E41" s="170">
        <v>139</v>
      </c>
      <c r="F41" s="170">
        <v>532</v>
      </c>
      <c r="G41" s="170">
        <v>178</v>
      </c>
      <c r="H41" s="170">
        <v>2112</v>
      </c>
      <c r="I41" s="170" t="s">
        <v>857</v>
      </c>
      <c r="J41" s="170" t="s">
        <v>857</v>
      </c>
      <c r="K41" s="170">
        <v>317</v>
      </c>
      <c r="L41" s="170">
        <v>21247</v>
      </c>
      <c r="M41" s="191"/>
      <c r="N41" s="13"/>
      <c r="O41" s="206"/>
    </row>
    <row r="42" spans="1:15" ht="18" customHeight="1">
      <c r="A42" s="80" t="s">
        <v>119</v>
      </c>
      <c r="B42" s="289"/>
      <c r="C42" s="170" t="s">
        <v>857</v>
      </c>
      <c r="D42" s="170" t="s">
        <v>857</v>
      </c>
      <c r="E42" s="170" t="s">
        <v>857</v>
      </c>
      <c r="F42" s="170" t="s">
        <v>857</v>
      </c>
      <c r="G42" s="170" t="s">
        <v>857</v>
      </c>
      <c r="H42" s="170" t="s">
        <v>857</v>
      </c>
      <c r="I42" s="170" t="s">
        <v>857</v>
      </c>
      <c r="J42" s="170" t="s">
        <v>857</v>
      </c>
      <c r="K42" s="170" t="s">
        <v>857</v>
      </c>
      <c r="L42" s="170" t="s">
        <v>857</v>
      </c>
      <c r="M42" s="191"/>
      <c r="N42" s="13"/>
      <c r="O42" s="206"/>
    </row>
    <row r="43" spans="1:15" ht="18" customHeight="1">
      <c r="A43" s="80" t="s">
        <v>813</v>
      </c>
      <c r="B43" s="289" t="s">
        <v>812</v>
      </c>
      <c r="C43" s="170">
        <v>987</v>
      </c>
      <c r="D43" s="170" t="s">
        <v>857</v>
      </c>
      <c r="E43" s="170" t="s">
        <v>857</v>
      </c>
      <c r="F43" s="170" t="s">
        <v>857</v>
      </c>
      <c r="G43" s="170" t="s">
        <v>857</v>
      </c>
      <c r="H43" s="170" t="s">
        <v>857</v>
      </c>
      <c r="I43" s="170" t="s">
        <v>857</v>
      </c>
      <c r="J43" s="170" t="s">
        <v>857</v>
      </c>
      <c r="K43" s="170">
        <v>987</v>
      </c>
      <c r="L43" s="170" t="s">
        <v>857</v>
      </c>
      <c r="M43" s="191"/>
      <c r="N43" s="13"/>
      <c r="O43" s="206"/>
    </row>
    <row r="44" spans="1:15" ht="30" customHeight="1">
      <c r="A44" s="80" t="s">
        <v>120</v>
      </c>
      <c r="B44" s="289" t="s">
        <v>154</v>
      </c>
      <c r="C44" s="170">
        <v>454</v>
      </c>
      <c r="D44" s="170">
        <v>719</v>
      </c>
      <c r="E44" s="170" t="s">
        <v>857</v>
      </c>
      <c r="F44" s="170">
        <v>420</v>
      </c>
      <c r="G44" s="170">
        <v>714</v>
      </c>
      <c r="H44" s="170">
        <v>443</v>
      </c>
      <c r="I44" s="170" t="s">
        <v>857</v>
      </c>
      <c r="J44" s="170" t="s">
        <v>857</v>
      </c>
      <c r="K44" s="170">
        <v>1168</v>
      </c>
      <c r="L44" s="170">
        <v>1582</v>
      </c>
      <c r="M44" s="191"/>
      <c r="N44" s="13"/>
      <c r="O44" s="206"/>
    </row>
    <row r="45" spans="1:15" ht="18" customHeight="1">
      <c r="A45" s="80" t="s">
        <v>121</v>
      </c>
      <c r="B45" s="289" t="s">
        <v>157</v>
      </c>
      <c r="C45" s="170" t="s">
        <v>857</v>
      </c>
      <c r="D45" s="170" t="s">
        <v>857</v>
      </c>
      <c r="E45" s="170" t="s">
        <v>857</v>
      </c>
      <c r="F45" s="170" t="s">
        <v>857</v>
      </c>
      <c r="G45" s="170" t="s">
        <v>857</v>
      </c>
      <c r="H45" s="170" t="s">
        <v>857</v>
      </c>
      <c r="I45" s="170" t="s">
        <v>857</v>
      </c>
      <c r="J45" s="170" t="s">
        <v>857</v>
      </c>
      <c r="K45" s="170" t="s">
        <v>857</v>
      </c>
      <c r="L45" s="170" t="s">
        <v>857</v>
      </c>
      <c r="M45" s="191"/>
      <c r="N45" s="13"/>
      <c r="O45" s="206"/>
    </row>
    <row r="46" spans="1:15" ht="18" customHeight="1">
      <c r="A46" s="80" t="s">
        <v>122</v>
      </c>
      <c r="B46" s="289" t="s">
        <v>159</v>
      </c>
      <c r="C46" s="170">
        <v>6</v>
      </c>
      <c r="D46" s="170">
        <v>13702</v>
      </c>
      <c r="E46" s="170" t="s">
        <v>857</v>
      </c>
      <c r="F46" s="170">
        <v>841</v>
      </c>
      <c r="G46" s="170">
        <v>262</v>
      </c>
      <c r="H46" s="170">
        <v>15821</v>
      </c>
      <c r="I46" s="170" t="s">
        <v>857</v>
      </c>
      <c r="J46" s="170">
        <v>3</v>
      </c>
      <c r="K46" s="170">
        <v>268</v>
      </c>
      <c r="L46" s="170">
        <v>30367</v>
      </c>
      <c r="M46" s="191"/>
      <c r="N46" s="13"/>
      <c r="O46" s="206"/>
    </row>
    <row r="47" spans="1:15" ht="18" customHeight="1">
      <c r="A47" s="80" t="s">
        <v>123</v>
      </c>
      <c r="B47" s="289" t="s">
        <v>161</v>
      </c>
      <c r="C47" s="170" t="s">
        <v>857</v>
      </c>
      <c r="D47" s="170">
        <v>48</v>
      </c>
      <c r="E47" s="170" t="s">
        <v>857</v>
      </c>
      <c r="F47" s="170" t="s">
        <v>857</v>
      </c>
      <c r="G47" s="170" t="s">
        <v>857</v>
      </c>
      <c r="H47" s="170">
        <v>5</v>
      </c>
      <c r="I47" s="170" t="s">
        <v>857</v>
      </c>
      <c r="J47" s="170" t="s">
        <v>857</v>
      </c>
      <c r="K47" s="170" t="s">
        <v>857</v>
      </c>
      <c r="L47" s="170">
        <v>53</v>
      </c>
      <c r="M47" s="191"/>
      <c r="N47" s="13"/>
      <c r="O47" s="206"/>
    </row>
    <row r="48" spans="1:15" ht="18" customHeight="1">
      <c r="A48" s="80" t="s">
        <v>124</v>
      </c>
      <c r="B48" s="289" t="s">
        <v>578</v>
      </c>
      <c r="C48" s="170" t="s">
        <v>857</v>
      </c>
      <c r="D48" s="170">
        <v>77076</v>
      </c>
      <c r="E48" s="170" t="s">
        <v>857</v>
      </c>
      <c r="F48" s="170" t="s">
        <v>857</v>
      </c>
      <c r="G48" s="170">
        <v>5665</v>
      </c>
      <c r="H48" s="170">
        <v>23915</v>
      </c>
      <c r="I48" s="170" t="s">
        <v>857</v>
      </c>
      <c r="J48" s="170" t="s">
        <v>857</v>
      </c>
      <c r="K48" s="170">
        <v>5665</v>
      </c>
      <c r="L48" s="170">
        <v>100991</v>
      </c>
      <c r="M48" s="191"/>
      <c r="N48" s="13"/>
      <c r="O48" s="206"/>
    </row>
    <row r="49" spans="1:15" ht="30" customHeight="1">
      <c r="A49" s="80" t="s">
        <v>125</v>
      </c>
      <c r="B49" s="289"/>
      <c r="C49" s="170" t="s">
        <v>857</v>
      </c>
      <c r="D49" s="170" t="s">
        <v>857</v>
      </c>
      <c r="E49" s="170" t="s">
        <v>857</v>
      </c>
      <c r="F49" s="170" t="s">
        <v>857</v>
      </c>
      <c r="G49" s="170" t="s">
        <v>857</v>
      </c>
      <c r="H49" s="170" t="s">
        <v>857</v>
      </c>
      <c r="I49" s="170" t="s">
        <v>857</v>
      </c>
      <c r="J49" s="170" t="s">
        <v>857</v>
      </c>
      <c r="K49" s="170" t="s">
        <v>857</v>
      </c>
      <c r="L49" s="170" t="s">
        <v>857</v>
      </c>
      <c r="M49" s="191"/>
      <c r="N49" s="13"/>
      <c r="O49" s="206"/>
    </row>
    <row r="50" spans="1:15" ht="18" customHeight="1">
      <c r="A50" s="80" t="s">
        <v>552</v>
      </c>
      <c r="B50" s="289" t="s">
        <v>579</v>
      </c>
      <c r="C50" s="170" t="s">
        <v>857</v>
      </c>
      <c r="D50" s="170">
        <v>585</v>
      </c>
      <c r="E50" s="170" t="s">
        <v>857</v>
      </c>
      <c r="F50" s="170" t="s">
        <v>857</v>
      </c>
      <c r="G50" s="170" t="s">
        <v>857</v>
      </c>
      <c r="H50" s="170">
        <v>2389</v>
      </c>
      <c r="I50" s="170" t="s">
        <v>857</v>
      </c>
      <c r="J50" s="170" t="s">
        <v>857</v>
      </c>
      <c r="K50" s="170" t="s">
        <v>857</v>
      </c>
      <c r="L50" s="170">
        <v>2974</v>
      </c>
      <c r="M50" s="191"/>
      <c r="N50" s="13"/>
      <c r="O50" s="206"/>
    </row>
    <row r="51" spans="1:15" ht="18" customHeight="1">
      <c r="A51" s="80" t="s">
        <v>126</v>
      </c>
      <c r="B51" s="289" t="s">
        <v>164</v>
      </c>
      <c r="C51" s="170" t="s">
        <v>857</v>
      </c>
      <c r="D51" s="170" t="s">
        <v>857</v>
      </c>
      <c r="E51" s="170" t="s">
        <v>857</v>
      </c>
      <c r="F51" s="170" t="s">
        <v>857</v>
      </c>
      <c r="G51" s="170" t="s">
        <v>857</v>
      </c>
      <c r="H51" s="170" t="s">
        <v>857</v>
      </c>
      <c r="I51" s="170" t="s">
        <v>857</v>
      </c>
      <c r="J51" s="170" t="s">
        <v>857</v>
      </c>
      <c r="K51" s="170" t="s">
        <v>857</v>
      </c>
      <c r="L51" s="170" t="s">
        <v>857</v>
      </c>
      <c r="M51" s="191"/>
      <c r="N51" s="13"/>
      <c r="O51" s="206"/>
    </row>
    <row r="52" spans="1:15" ht="18" customHeight="1">
      <c r="A52" s="80" t="s">
        <v>553</v>
      </c>
      <c r="B52" s="289"/>
      <c r="C52" s="170" t="s">
        <v>857</v>
      </c>
      <c r="D52" s="170" t="s">
        <v>857</v>
      </c>
      <c r="E52" s="170" t="s">
        <v>857</v>
      </c>
      <c r="F52" s="170" t="s">
        <v>857</v>
      </c>
      <c r="G52" s="170" t="s">
        <v>857</v>
      </c>
      <c r="H52" s="170" t="s">
        <v>857</v>
      </c>
      <c r="I52" s="170" t="s">
        <v>857</v>
      </c>
      <c r="J52" s="170" t="s">
        <v>857</v>
      </c>
      <c r="K52" s="170" t="s">
        <v>857</v>
      </c>
      <c r="L52" s="170" t="s">
        <v>857</v>
      </c>
      <c r="M52" s="191"/>
      <c r="N52" s="13"/>
      <c r="O52" s="206"/>
    </row>
    <row r="53" spans="1:15" ht="18" customHeight="1">
      <c r="A53" s="80" t="s">
        <v>127</v>
      </c>
      <c r="B53" s="289"/>
      <c r="C53" s="170" t="s">
        <v>857</v>
      </c>
      <c r="D53" s="170" t="s">
        <v>857</v>
      </c>
      <c r="E53" s="170" t="s">
        <v>857</v>
      </c>
      <c r="F53" s="170" t="s">
        <v>857</v>
      </c>
      <c r="G53" s="170" t="s">
        <v>857</v>
      </c>
      <c r="H53" s="170" t="s">
        <v>857</v>
      </c>
      <c r="I53" s="170" t="s">
        <v>857</v>
      </c>
      <c r="J53" s="170" t="s">
        <v>857</v>
      </c>
      <c r="K53" s="170" t="s">
        <v>857</v>
      </c>
      <c r="L53" s="170" t="s">
        <v>857</v>
      </c>
      <c r="M53" s="191"/>
      <c r="N53" s="13"/>
      <c r="O53" s="206"/>
    </row>
    <row r="54" spans="1:15" ht="30" customHeight="1">
      <c r="A54" s="80" t="s">
        <v>128</v>
      </c>
      <c r="B54" s="289" t="s">
        <v>168</v>
      </c>
      <c r="C54" s="170" t="s">
        <v>857</v>
      </c>
      <c r="D54" s="170">
        <v>136</v>
      </c>
      <c r="E54" s="170" t="s">
        <v>857</v>
      </c>
      <c r="F54" s="170" t="s">
        <v>857</v>
      </c>
      <c r="G54" s="170" t="s">
        <v>857</v>
      </c>
      <c r="H54" s="170">
        <v>9</v>
      </c>
      <c r="I54" s="170" t="s">
        <v>857</v>
      </c>
      <c r="J54" s="170" t="s">
        <v>857</v>
      </c>
      <c r="K54" s="170" t="s">
        <v>857</v>
      </c>
      <c r="L54" s="170">
        <v>145</v>
      </c>
      <c r="M54" s="191"/>
      <c r="N54" s="13"/>
      <c r="O54" s="206"/>
    </row>
    <row r="55" spans="1:15" ht="18" customHeight="1">
      <c r="A55" s="80" t="s">
        <v>832</v>
      </c>
      <c r="B55" s="289"/>
      <c r="C55" s="170" t="s">
        <v>857</v>
      </c>
      <c r="D55" s="170" t="s">
        <v>857</v>
      </c>
      <c r="E55" s="170" t="s">
        <v>857</v>
      </c>
      <c r="F55" s="170" t="s">
        <v>857</v>
      </c>
      <c r="G55" s="170" t="s">
        <v>857</v>
      </c>
      <c r="H55" s="170" t="s">
        <v>857</v>
      </c>
      <c r="I55" s="170" t="s">
        <v>857</v>
      </c>
      <c r="J55" s="170" t="s">
        <v>857</v>
      </c>
      <c r="K55" s="170" t="s">
        <v>857</v>
      </c>
      <c r="L55" s="170" t="s">
        <v>857</v>
      </c>
      <c r="M55" s="191"/>
      <c r="N55" s="13"/>
      <c r="O55" s="206"/>
    </row>
    <row r="56" spans="1:15" ht="18" customHeight="1">
      <c r="A56" s="80" t="s">
        <v>697</v>
      </c>
      <c r="B56" s="289" t="s">
        <v>696</v>
      </c>
      <c r="C56" s="170" t="s">
        <v>857</v>
      </c>
      <c r="D56" s="170" t="s">
        <v>857</v>
      </c>
      <c r="E56" s="170" t="s">
        <v>857</v>
      </c>
      <c r="F56" s="170" t="s">
        <v>857</v>
      </c>
      <c r="G56" s="170" t="s">
        <v>857</v>
      </c>
      <c r="H56" s="170" t="s">
        <v>857</v>
      </c>
      <c r="I56" s="170" t="s">
        <v>857</v>
      </c>
      <c r="J56" s="170" t="s">
        <v>857</v>
      </c>
      <c r="K56" s="170" t="s">
        <v>857</v>
      </c>
      <c r="L56" s="170" t="s">
        <v>857</v>
      </c>
      <c r="M56" s="191"/>
      <c r="N56" s="13"/>
      <c r="O56" s="206"/>
    </row>
    <row r="57" spans="1:15" ht="18" customHeight="1">
      <c r="A57" s="80" t="s">
        <v>554</v>
      </c>
      <c r="B57" s="289"/>
      <c r="C57" s="170" t="s">
        <v>857</v>
      </c>
      <c r="D57" s="170" t="s">
        <v>857</v>
      </c>
      <c r="E57" s="170" t="s">
        <v>857</v>
      </c>
      <c r="F57" s="170" t="s">
        <v>857</v>
      </c>
      <c r="G57" s="170" t="s">
        <v>857</v>
      </c>
      <c r="H57" s="170" t="s">
        <v>857</v>
      </c>
      <c r="I57" s="170" t="s">
        <v>857</v>
      </c>
      <c r="J57" s="170" t="s">
        <v>857</v>
      </c>
      <c r="K57" s="170" t="s">
        <v>857</v>
      </c>
      <c r="L57" s="170" t="s">
        <v>857</v>
      </c>
      <c r="M57" s="191"/>
      <c r="N57" s="13"/>
      <c r="O57" s="206"/>
    </row>
    <row r="58" spans="1:15" ht="18" customHeight="1">
      <c r="A58" s="80" t="s">
        <v>129</v>
      </c>
      <c r="B58" s="289" t="s">
        <v>171</v>
      </c>
      <c r="C58" s="170" t="s">
        <v>857</v>
      </c>
      <c r="D58" s="170" t="s">
        <v>857</v>
      </c>
      <c r="E58" s="170" t="s">
        <v>857</v>
      </c>
      <c r="F58" s="170" t="s">
        <v>857</v>
      </c>
      <c r="G58" s="170" t="s">
        <v>857</v>
      </c>
      <c r="H58" s="170" t="s">
        <v>857</v>
      </c>
      <c r="I58" s="170" t="s">
        <v>857</v>
      </c>
      <c r="J58" s="170" t="s">
        <v>857</v>
      </c>
      <c r="K58" s="170" t="s">
        <v>857</v>
      </c>
      <c r="L58" s="170" t="s">
        <v>857</v>
      </c>
      <c r="M58" s="191"/>
      <c r="N58" s="13"/>
      <c r="O58" s="206"/>
    </row>
    <row r="59" spans="1:15" ht="30" customHeight="1">
      <c r="A59" s="80" t="s">
        <v>662</v>
      </c>
      <c r="B59" s="289" t="s">
        <v>663</v>
      </c>
      <c r="C59" s="170">
        <v>55</v>
      </c>
      <c r="D59" s="170">
        <v>4965</v>
      </c>
      <c r="E59" s="170">
        <v>39</v>
      </c>
      <c r="F59" s="170">
        <v>340</v>
      </c>
      <c r="G59" s="170">
        <v>1119</v>
      </c>
      <c r="H59" s="170">
        <v>50444</v>
      </c>
      <c r="I59" s="170" t="s">
        <v>857</v>
      </c>
      <c r="J59" s="170" t="s">
        <v>857</v>
      </c>
      <c r="K59" s="170">
        <v>1213</v>
      </c>
      <c r="L59" s="170">
        <v>55749</v>
      </c>
      <c r="M59" s="191"/>
      <c r="N59" s="13"/>
      <c r="O59" s="206"/>
    </row>
    <row r="60" spans="1:15" ht="18" customHeight="1">
      <c r="A60" s="80" t="s">
        <v>842</v>
      </c>
      <c r="B60" s="289"/>
      <c r="C60" s="170">
        <v>11</v>
      </c>
      <c r="D60" s="170" t="s">
        <v>857</v>
      </c>
      <c r="E60" s="170" t="s">
        <v>857</v>
      </c>
      <c r="F60" s="170" t="s">
        <v>857</v>
      </c>
      <c r="G60" s="170">
        <v>19</v>
      </c>
      <c r="H60" s="170" t="s">
        <v>857</v>
      </c>
      <c r="I60" s="170">
        <v>9</v>
      </c>
      <c r="J60" s="170" t="s">
        <v>857</v>
      </c>
      <c r="K60" s="170">
        <v>39</v>
      </c>
      <c r="L60" s="170" t="s">
        <v>857</v>
      </c>
      <c r="M60" s="191"/>
      <c r="N60" s="13"/>
      <c r="O60" s="206"/>
    </row>
    <row r="61" spans="1:15" ht="18" customHeight="1">
      <c r="A61" s="80" t="s">
        <v>130</v>
      </c>
      <c r="B61" s="289"/>
      <c r="C61" s="170" t="s">
        <v>857</v>
      </c>
      <c r="D61" s="170" t="s">
        <v>857</v>
      </c>
      <c r="E61" s="170" t="s">
        <v>857</v>
      </c>
      <c r="F61" s="170" t="s">
        <v>857</v>
      </c>
      <c r="G61" s="170" t="s">
        <v>857</v>
      </c>
      <c r="H61" s="170" t="s">
        <v>857</v>
      </c>
      <c r="I61" s="170" t="s">
        <v>857</v>
      </c>
      <c r="J61" s="170" t="s">
        <v>857</v>
      </c>
      <c r="K61" s="170" t="s">
        <v>857</v>
      </c>
      <c r="L61" s="170" t="s">
        <v>857</v>
      </c>
      <c r="M61" s="191"/>
      <c r="N61" s="13"/>
      <c r="O61" s="206"/>
    </row>
    <row r="62" spans="1:15" ht="18" customHeight="1">
      <c r="A62" s="192" t="s">
        <v>814</v>
      </c>
      <c r="B62" s="293"/>
      <c r="C62" s="170" t="s">
        <v>857</v>
      </c>
      <c r="D62" s="170" t="s">
        <v>857</v>
      </c>
      <c r="E62" s="170" t="s">
        <v>857</v>
      </c>
      <c r="F62" s="170" t="s">
        <v>857</v>
      </c>
      <c r="G62" s="170" t="s">
        <v>857</v>
      </c>
      <c r="H62" s="170" t="s">
        <v>857</v>
      </c>
      <c r="I62" s="170" t="s">
        <v>857</v>
      </c>
      <c r="J62" s="170" t="s">
        <v>857</v>
      </c>
      <c r="K62" s="170" t="s">
        <v>857</v>
      </c>
      <c r="L62" s="170" t="s">
        <v>857</v>
      </c>
      <c r="M62" s="191"/>
      <c r="N62" s="13"/>
      <c r="O62" s="206"/>
    </row>
    <row r="63" spans="1:15" ht="18" customHeight="1">
      <c r="A63" s="296" t="s">
        <v>713</v>
      </c>
      <c r="B63" s="297"/>
      <c r="C63" s="171" t="s">
        <v>857</v>
      </c>
      <c r="D63" s="171" t="s">
        <v>857</v>
      </c>
      <c r="E63" s="171" t="s">
        <v>857</v>
      </c>
      <c r="F63" s="171" t="s">
        <v>857</v>
      </c>
      <c r="G63" s="171" t="s">
        <v>857</v>
      </c>
      <c r="H63" s="171" t="s">
        <v>857</v>
      </c>
      <c r="I63" s="171" t="s">
        <v>857</v>
      </c>
      <c r="J63" s="171" t="s">
        <v>857</v>
      </c>
      <c r="K63" s="171" t="s">
        <v>857</v>
      </c>
      <c r="L63" s="171" t="s">
        <v>857</v>
      </c>
      <c r="M63" s="191"/>
      <c r="N63" s="13"/>
      <c r="O63" s="206"/>
    </row>
    <row r="64" spans="1:15" ht="30" customHeight="1">
      <c r="A64" s="80" t="s">
        <v>131</v>
      </c>
      <c r="B64" s="289" t="s">
        <v>173</v>
      </c>
      <c r="C64" s="170" t="s">
        <v>857</v>
      </c>
      <c r="D64" s="170" t="s">
        <v>857</v>
      </c>
      <c r="E64" s="170" t="s">
        <v>857</v>
      </c>
      <c r="F64" s="170" t="s">
        <v>857</v>
      </c>
      <c r="G64" s="170" t="s">
        <v>857</v>
      </c>
      <c r="H64" s="170" t="s">
        <v>857</v>
      </c>
      <c r="I64" s="170" t="s">
        <v>857</v>
      </c>
      <c r="J64" s="170" t="s">
        <v>857</v>
      </c>
      <c r="K64" s="170" t="s">
        <v>857</v>
      </c>
      <c r="L64" s="170" t="s">
        <v>857</v>
      </c>
      <c r="M64" s="191"/>
      <c r="N64" s="13"/>
      <c r="O64" s="206"/>
    </row>
    <row r="65" spans="1:15" ht="18" customHeight="1">
      <c r="A65" s="80" t="s">
        <v>594</v>
      </c>
      <c r="B65" s="289" t="s">
        <v>591</v>
      </c>
      <c r="C65" s="170" t="s">
        <v>857</v>
      </c>
      <c r="D65" s="170" t="s">
        <v>857</v>
      </c>
      <c r="E65" s="170" t="s">
        <v>857</v>
      </c>
      <c r="F65" s="170" t="s">
        <v>857</v>
      </c>
      <c r="G65" s="170" t="s">
        <v>857</v>
      </c>
      <c r="H65" s="170" t="s">
        <v>857</v>
      </c>
      <c r="I65" s="170" t="s">
        <v>857</v>
      </c>
      <c r="J65" s="170" t="s">
        <v>857</v>
      </c>
      <c r="K65" s="170" t="s">
        <v>857</v>
      </c>
      <c r="L65" s="170" t="s">
        <v>857</v>
      </c>
      <c r="M65" s="191"/>
      <c r="N65" s="13"/>
      <c r="O65" s="206"/>
    </row>
    <row r="66" spans="1:15" ht="18" customHeight="1">
      <c r="A66" s="80" t="s">
        <v>708</v>
      </c>
      <c r="B66" s="289"/>
      <c r="C66" s="170" t="s">
        <v>857</v>
      </c>
      <c r="D66" s="170" t="s">
        <v>857</v>
      </c>
      <c r="E66" s="170" t="s">
        <v>857</v>
      </c>
      <c r="F66" s="170" t="s">
        <v>857</v>
      </c>
      <c r="G66" s="170" t="s">
        <v>857</v>
      </c>
      <c r="H66" s="170" t="s">
        <v>857</v>
      </c>
      <c r="I66" s="170" t="s">
        <v>857</v>
      </c>
      <c r="J66" s="170" t="s">
        <v>857</v>
      </c>
      <c r="K66" s="170" t="s">
        <v>857</v>
      </c>
      <c r="L66" s="170" t="s">
        <v>857</v>
      </c>
      <c r="M66" s="191"/>
      <c r="N66" s="13"/>
      <c r="O66" s="206"/>
    </row>
    <row r="67" spans="1:15" ht="18" customHeight="1">
      <c r="A67" s="80" t="s">
        <v>132</v>
      </c>
      <c r="B67" s="289" t="s">
        <v>175</v>
      </c>
      <c r="C67" s="170" t="s">
        <v>857</v>
      </c>
      <c r="D67" s="170" t="s">
        <v>857</v>
      </c>
      <c r="E67" s="170" t="s">
        <v>857</v>
      </c>
      <c r="F67" s="170" t="s">
        <v>857</v>
      </c>
      <c r="G67" s="170" t="s">
        <v>857</v>
      </c>
      <c r="H67" s="170" t="s">
        <v>857</v>
      </c>
      <c r="I67" s="170" t="s">
        <v>857</v>
      </c>
      <c r="J67" s="170" t="s">
        <v>857</v>
      </c>
      <c r="K67" s="170" t="s">
        <v>857</v>
      </c>
      <c r="L67" s="170" t="s">
        <v>857</v>
      </c>
      <c r="M67" s="191"/>
      <c r="N67" s="13"/>
      <c r="O67" s="206"/>
    </row>
    <row r="68" spans="1:15" ht="18" customHeight="1">
      <c r="A68" s="192" t="s">
        <v>718</v>
      </c>
      <c r="B68" s="290"/>
      <c r="C68" s="170">
        <v>83</v>
      </c>
      <c r="D68" s="170" t="s">
        <v>857</v>
      </c>
      <c r="E68" s="170" t="s">
        <v>857</v>
      </c>
      <c r="F68" s="170" t="s">
        <v>857</v>
      </c>
      <c r="G68" s="170">
        <v>25</v>
      </c>
      <c r="H68" s="170" t="s">
        <v>857</v>
      </c>
      <c r="I68" s="170">
        <v>43</v>
      </c>
      <c r="J68" s="170" t="s">
        <v>857</v>
      </c>
      <c r="K68" s="170">
        <v>151</v>
      </c>
      <c r="L68" s="170" t="s">
        <v>857</v>
      </c>
      <c r="M68" s="191"/>
      <c r="N68" s="13"/>
      <c r="O68" s="206"/>
    </row>
    <row r="69" spans="1:15" ht="30" customHeight="1">
      <c r="A69" s="80" t="s">
        <v>555</v>
      </c>
      <c r="B69" s="290" t="s">
        <v>580</v>
      </c>
      <c r="C69" s="170">
        <v>34</v>
      </c>
      <c r="D69" s="170">
        <v>2</v>
      </c>
      <c r="E69" s="170" t="s">
        <v>857</v>
      </c>
      <c r="F69" s="170" t="s">
        <v>857</v>
      </c>
      <c r="G69" s="170">
        <v>12</v>
      </c>
      <c r="H69" s="170" t="s">
        <v>857</v>
      </c>
      <c r="I69" s="170" t="s">
        <v>857</v>
      </c>
      <c r="J69" s="170" t="s">
        <v>857</v>
      </c>
      <c r="K69" s="170">
        <v>46</v>
      </c>
      <c r="L69" s="170">
        <v>2</v>
      </c>
      <c r="M69" s="191"/>
      <c r="N69" s="13"/>
      <c r="O69" s="206"/>
    </row>
    <row r="70" spans="1:15" ht="18" customHeight="1">
      <c r="A70" s="80" t="s">
        <v>556</v>
      </c>
      <c r="B70" s="289" t="s">
        <v>468</v>
      </c>
      <c r="C70" s="170">
        <v>20</v>
      </c>
      <c r="D70" s="170">
        <v>9063</v>
      </c>
      <c r="E70" s="170" t="s">
        <v>857</v>
      </c>
      <c r="F70" s="170">
        <v>62</v>
      </c>
      <c r="G70" s="170">
        <v>783</v>
      </c>
      <c r="H70" s="170">
        <v>7829</v>
      </c>
      <c r="I70" s="170" t="s">
        <v>857</v>
      </c>
      <c r="J70" s="170" t="s">
        <v>857</v>
      </c>
      <c r="K70" s="170">
        <v>803</v>
      </c>
      <c r="L70" s="170">
        <v>16954</v>
      </c>
      <c r="M70" s="191"/>
      <c r="N70" s="13"/>
      <c r="O70" s="206"/>
    </row>
    <row r="71" spans="1:15" ht="18" customHeight="1">
      <c r="A71" s="80" t="s">
        <v>830</v>
      </c>
      <c r="B71" s="289" t="s">
        <v>831</v>
      </c>
      <c r="C71" s="170" t="s">
        <v>857</v>
      </c>
      <c r="D71" s="170" t="s">
        <v>857</v>
      </c>
      <c r="E71" s="170" t="s">
        <v>857</v>
      </c>
      <c r="F71" s="170" t="s">
        <v>857</v>
      </c>
      <c r="G71" s="170" t="s">
        <v>857</v>
      </c>
      <c r="H71" s="170" t="s">
        <v>857</v>
      </c>
      <c r="I71" s="170" t="s">
        <v>857</v>
      </c>
      <c r="J71" s="170" t="s">
        <v>857</v>
      </c>
      <c r="K71" s="170" t="s">
        <v>857</v>
      </c>
      <c r="L71" s="170" t="s">
        <v>857</v>
      </c>
      <c r="M71" s="191"/>
      <c r="N71" s="13"/>
      <c r="O71" s="206"/>
    </row>
    <row r="72" spans="1:15" ht="18" customHeight="1">
      <c r="A72" s="80" t="s">
        <v>806</v>
      </c>
      <c r="B72" s="289" t="s">
        <v>807</v>
      </c>
      <c r="C72" s="170" t="s">
        <v>857</v>
      </c>
      <c r="D72" s="170">
        <v>114</v>
      </c>
      <c r="E72" s="170" t="s">
        <v>857</v>
      </c>
      <c r="F72" s="170" t="s">
        <v>857</v>
      </c>
      <c r="G72" s="170" t="s">
        <v>857</v>
      </c>
      <c r="H72" s="170">
        <v>3496</v>
      </c>
      <c r="I72" s="170" t="s">
        <v>857</v>
      </c>
      <c r="J72" s="170" t="s">
        <v>857</v>
      </c>
      <c r="K72" s="170" t="s">
        <v>857</v>
      </c>
      <c r="L72" s="170">
        <v>3610</v>
      </c>
      <c r="M72" s="191"/>
      <c r="N72" s="13"/>
      <c r="O72" s="206"/>
    </row>
    <row r="73" spans="1:15" ht="18" customHeight="1">
      <c r="A73" s="80" t="s">
        <v>557</v>
      </c>
      <c r="B73" s="289" t="s">
        <v>563</v>
      </c>
      <c r="C73" s="170" t="s">
        <v>857</v>
      </c>
      <c r="D73" s="170" t="s">
        <v>857</v>
      </c>
      <c r="E73" s="170" t="s">
        <v>857</v>
      </c>
      <c r="F73" s="170" t="s">
        <v>857</v>
      </c>
      <c r="G73" s="170" t="s">
        <v>857</v>
      </c>
      <c r="H73" s="170" t="s">
        <v>857</v>
      </c>
      <c r="I73" s="170" t="s">
        <v>857</v>
      </c>
      <c r="J73" s="170" t="s">
        <v>857</v>
      </c>
      <c r="K73" s="170" t="s">
        <v>857</v>
      </c>
      <c r="L73" s="170" t="s">
        <v>857</v>
      </c>
      <c r="M73" s="191"/>
      <c r="N73" s="13"/>
      <c r="O73" s="206"/>
    </row>
    <row r="74" spans="1:15" ht="30" customHeight="1">
      <c r="A74" s="80" t="s">
        <v>558</v>
      </c>
      <c r="B74" s="289" t="s">
        <v>581</v>
      </c>
      <c r="C74" s="170" t="s">
        <v>857</v>
      </c>
      <c r="D74" s="170" t="s">
        <v>857</v>
      </c>
      <c r="E74" s="170" t="s">
        <v>857</v>
      </c>
      <c r="F74" s="170" t="s">
        <v>857</v>
      </c>
      <c r="G74" s="170">
        <v>8</v>
      </c>
      <c r="H74" s="170">
        <v>80</v>
      </c>
      <c r="I74" s="170" t="s">
        <v>857</v>
      </c>
      <c r="J74" s="170" t="s">
        <v>857</v>
      </c>
      <c r="K74" s="170">
        <v>8</v>
      </c>
      <c r="L74" s="170">
        <v>80</v>
      </c>
      <c r="M74" s="191"/>
      <c r="N74" s="13"/>
      <c r="O74" s="206"/>
    </row>
    <row r="75" spans="1:15" ht="18" customHeight="1">
      <c r="A75" s="80" t="s">
        <v>823</v>
      </c>
      <c r="B75" s="289"/>
      <c r="C75" s="170" t="s">
        <v>857</v>
      </c>
      <c r="D75" s="170" t="s">
        <v>857</v>
      </c>
      <c r="E75" s="170" t="s">
        <v>857</v>
      </c>
      <c r="F75" s="170" t="s">
        <v>857</v>
      </c>
      <c r="G75" s="170" t="s">
        <v>857</v>
      </c>
      <c r="H75" s="170" t="s">
        <v>857</v>
      </c>
      <c r="I75" s="170" t="s">
        <v>857</v>
      </c>
      <c r="J75" s="170" t="s">
        <v>857</v>
      </c>
      <c r="K75" s="170" t="s">
        <v>857</v>
      </c>
      <c r="L75" s="170" t="s">
        <v>857</v>
      </c>
      <c r="M75" s="191"/>
      <c r="N75" s="13"/>
      <c r="O75" s="206"/>
    </row>
    <row r="76" spans="1:15" ht="18" customHeight="1">
      <c r="A76" s="80" t="s">
        <v>825</v>
      </c>
      <c r="B76" s="289" t="s">
        <v>826</v>
      </c>
      <c r="C76" s="170" t="s">
        <v>857</v>
      </c>
      <c r="D76" s="170">
        <v>53</v>
      </c>
      <c r="E76" s="170" t="s">
        <v>857</v>
      </c>
      <c r="F76" s="170" t="s">
        <v>857</v>
      </c>
      <c r="G76" s="170" t="s">
        <v>857</v>
      </c>
      <c r="H76" s="170">
        <v>96</v>
      </c>
      <c r="I76" s="170" t="s">
        <v>857</v>
      </c>
      <c r="J76" s="170" t="s">
        <v>857</v>
      </c>
      <c r="K76" s="170" t="s">
        <v>857</v>
      </c>
      <c r="L76" s="170">
        <v>149</v>
      </c>
      <c r="M76" s="191"/>
      <c r="N76" s="13"/>
      <c r="O76" s="206"/>
    </row>
    <row r="77" spans="1:15" ht="18" customHeight="1">
      <c r="A77" s="80" t="s">
        <v>822</v>
      </c>
      <c r="B77" s="289" t="s">
        <v>821</v>
      </c>
      <c r="C77" s="170">
        <v>121</v>
      </c>
      <c r="D77" s="170">
        <v>20665</v>
      </c>
      <c r="E77" s="170" t="s">
        <v>857</v>
      </c>
      <c r="F77" s="170" t="s">
        <v>857</v>
      </c>
      <c r="G77" s="170">
        <v>118</v>
      </c>
      <c r="H77" s="170">
        <v>5041</v>
      </c>
      <c r="I77" s="170" t="s">
        <v>857</v>
      </c>
      <c r="J77" s="170" t="s">
        <v>857</v>
      </c>
      <c r="K77" s="170">
        <v>239</v>
      </c>
      <c r="L77" s="170">
        <v>25706</v>
      </c>
      <c r="M77" s="191"/>
      <c r="N77" s="13"/>
      <c r="O77" s="206"/>
    </row>
    <row r="78" spans="1:15" ht="18" customHeight="1">
      <c r="A78" s="80" t="s">
        <v>848</v>
      </c>
      <c r="B78" s="289" t="s">
        <v>849</v>
      </c>
      <c r="C78" s="170" t="s">
        <v>857</v>
      </c>
      <c r="D78" s="170">
        <v>614</v>
      </c>
      <c r="E78" s="170" t="s">
        <v>857</v>
      </c>
      <c r="F78" s="170" t="s">
        <v>857</v>
      </c>
      <c r="G78" s="170" t="s">
        <v>857</v>
      </c>
      <c r="H78" s="170" t="s">
        <v>857</v>
      </c>
      <c r="I78" s="170" t="s">
        <v>857</v>
      </c>
      <c r="J78" s="170" t="s">
        <v>857</v>
      </c>
      <c r="K78" s="170" t="s">
        <v>857</v>
      </c>
      <c r="L78" s="170">
        <v>614</v>
      </c>
      <c r="M78" s="191"/>
      <c r="N78" s="13"/>
      <c r="O78" s="206"/>
    </row>
    <row r="79" spans="1:15" ht="18" customHeight="1">
      <c r="A79" s="80" t="s">
        <v>559</v>
      </c>
      <c r="B79" s="289"/>
      <c r="C79" s="170" t="s">
        <v>857</v>
      </c>
      <c r="D79" s="170" t="s">
        <v>857</v>
      </c>
      <c r="E79" s="170" t="s">
        <v>857</v>
      </c>
      <c r="F79" s="170" t="s">
        <v>857</v>
      </c>
      <c r="G79" s="170" t="s">
        <v>857</v>
      </c>
      <c r="H79" s="170" t="s">
        <v>857</v>
      </c>
      <c r="I79" s="170" t="s">
        <v>857</v>
      </c>
      <c r="J79" s="170" t="s">
        <v>857</v>
      </c>
      <c r="K79" s="170" t="s">
        <v>857</v>
      </c>
      <c r="L79" s="170" t="s">
        <v>857</v>
      </c>
      <c r="M79" s="191"/>
      <c r="N79" s="13"/>
      <c r="O79" s="206"/>
    </row>
    <row r="80" spans="1:15" ht="30" customHeight="1">
      <c r="A80" s="80" t="s">
        <v>560</v>
      </c>
      <c r="B80" s="289"/>
      <c r="C80" s="170" t="s">
        <v>857</v>
      </c>
      <c r="D80" s="170">
        <v>104</v>
      </c>
      <c r="E80" s="170" t="s">
        <v>857</v>
      </c>
      <c r="F80" s="170" t="s">
        <v>857</v>
      </c>
      <c r="G80" s="170" t="s">
        <v>857</v>
      </c>
      <c r="H80" s="170">
        <v>23</v>
      </c>
      <c r="I80" s="170" t="s">
        <v>857</v>
      </c>
      <c r="J80" s="170">
        <v>11</v>
      </c>
      <c r="K80" s="170" t="s">
        <v>857</v>
      </c>
      <c r="L80" s="170">
        <v>138</v>
      </c>
      <c r="M80" s="191"/>
      <c r="N80" s="13"/>
      <c r="O80" s="206"/>
    </row>
    <row r="81" spans="1:15" ht="18" customHeight="1">
      <c r="A81" s="80" t="s">
        <v>177</v>
      </c>
      <c r="B81" s="289"/>
      <c r="C81" s="170" t="s">
        <v>857</v>
      </c>
      <c r="D81" s="170" t="s">
        <v>857</v>
      </c>
      <c r="E81" s="170" t="s">
        <v>857</v>
      </c>
      <c r="F81" s="170" t="s">
        <v>857</v>
      </c>
      <c r="G81" s="170" t="s">
        <v>857</v>
      </c>
      <c r="H81" s="170" t="s">
        <v>857</v>
      </c>
      <c r="I81" s="170" t="s">
        <v>857</v>
      </c>
      <c r="J81" s="170" t="s">
        <v>857</v>
      </c>
      <c r="K81" s="170" t="s">
        <v>857</v>
      </c>
      <c r="L81" s="170" t="s">
        <v>857</v>
      </c>
      <c r="M81" s="191"/>
      <c r="N81" s="13"/>
      <c r="O81" s="206"/>
    </row>
    <row r="82" spans="1:15" ht="18" customHeight="1">
      <c r="A82" s="80" t="s">
        <v>838</v>
      </c>
      <c r="B82" s="306" t="s">
        <v>856</v>
      </c>
      <c r="C82" s="170" t="s">
        <v>857</v>
      </c>
      <c r="D82" s="170" t="s">
        <v>857</v>
      </c>
      <c r="E82" s="170" t="s">
        <v>857</v>
      </c>
      <c r="F82" s="170" t="s">
        <v>857</v>
      </c>
      <c r="G82" s="170" t="s">
        <v>857</v>
      </c>
      <c r="H82" s="170" t="s">
        <v>857</v>
      </c>
      <c r="I82" s="170" t="s">
        <v>857</v>
      </c>
      <c r="J82" s="170" t="s">
        <v>857</v>
      </c>
      <c r="K82" s="170" t="s">
        <v>857</v>
      </c>
      <c r="L82" s="170" t="s">
        <v>857</v>
      </c>
      <c r="M82" s="191"/>
      <c r="N82" s="13"/>
      <c r="O82" s="206"/>
    </row>
    <row r="83" spans="1:15" ht="18" customHeight="1">
      <c r="A83" s="80" t="s">
        <v>108</v>
      </c>
      <c r="B83" s="78" t="s">
        <v>108</v>
      </c>
      <c r="C83" s="172"/>
      <c r="D83" s="172"/>
      <c r="E83" s="172"/>
      <c r="F83" s="172"/>
      <c r="G83" s="172"/>
      <c r="H83" s="172"/>
      <c r="I83" s="172"/>
      <c r="J83" s="172"/>
      <c r="K83" s="172"/>
      <c r="L83" s="172"/>
      <c r="M83" s="192"/>
      <c r="N83" s="197"/>
      <c r="O83" s="196"/>
    </row>
    <row r="84" spans="1:13" ht="18" customHeight="1">
      <c r="A84" s="81" t="s">
        <v>704</v>
      </c>
      <c r="B84" s="83" t="s">
        <v>705</v>
      </c>
      <c r="C84" s="182">
        <f>SUM(C14:C82)</f>
        <v>3653</v>
      </c>
      <c r="D84" s="182">
        <f aca="true" t="shared" si="0" ref="D84:L84">SUM(D14:D82)</f>
        <v>281482</v>
      </c>
      <c r="E84" s="182">
        <f t="shared" si="0"/>
        <v>189</v>
      </c>
      <c r="F84" s="182">
        <f t="shared" si="0"/>
        <v>12842</v>
      </c>
      <c r="G84" s="182">
        <f t="shared" si="0"/>
        <v>19572</v>
      </c>
      <c r="H84" s="182">
        <f t="shared" si="0"/>
        <v>224727</v>
      </c>
      <c r="I84" s="182">
        <f t="shared" si="0"/>
        <v>66</v>
      </c>
      <c r="J84" s="182">
        <f t="shared" si="0"/>
        <v>42</v>
      </c>
      <c r="K84" s="182">
        <f t="shared" si="0"/>
        <v>23480</v>
      </c>
      <c r="L84" s="182">
        <f t="shared" si="0"/>
        <v>519093</v>
      </c>
      <c r="M84" s="192"/>
    </row>
    <row r="85" ht="15">
      <c r="A85" s="40"/>
    </row>
  </sheetData>
  <sheetProtection/>
  <mergeCells count="20">
    <mergeCell ref="A1:L1"/>
    <mergeCell ref="A2:L2"/>
    <mergeCell ref="A4:B4"/>
    <mergeCell ref="A5:B5"/>
    <mergeCell ref="C7:L7"/>
    <mergeCell ref="C8:D9"/>
    <mergeCell ref="E8:F9"/>
    <mergeCell ref="G8:H9"/>
    <mergeCell ref="I8:J9"/>
    <mergeCell ref="K8:L9"/>
    <mergeCell ref="I10:J10"/>
    <mergeCell ref="I11:J11"/>
    <mergeCell ref="K10:L10"/>
    <mergeCell ref="K11:L11"/>
    <mergeCell ref="C10:D10"/>
    <mergeCell ref="C11:D11"/>
    <mergeCell ref="E10:F10"/>
    <mergeCell ref="E11:F11"/>
    <mergeCell ref="G10:H10"/>
    <mergeCell ref="G11:H11"/>
  </mergeCells>
  <printOptions/>
  <pageMargins left="0.31496062992125984" right="0.31496062992125984" top="0.31496062992125984" bottom="0.2362204724409449" header="0.5118110236220472" footer="0.5118110236220472"/>
  <pageSetup fitToHeight="3" horizontalDpi="600" verticalDpi="600" orientation="landscape" paperSize="9" scale="64" r:id="rId1"/>
  <rowBreaks count="2" manualBreakCount="2">
    <brk id="38" max="11" man="1"/>
    <brk id="63" max="11" man="1"/>
  </rowBreaks>
</worksheet>
</file>

<file path=xl/worksheets/sheet25.xml><?xml version="1.0" encoding="utf-8"?>
<worksheet xmlns="http://schemas.openxmlformats.org/spreadsheetml/2006/main" xmlns:r="http://schemas.openxmlformats.org/officeDocument/2006/relationships">
  <dimension ref="A1:I95"/>
  <sheetViews>
    <sheetView zoomScale="80" zoomScaleNormal="80" zoomScalePageLayoutView="0" workbookViewId="0" topLeftCell="A67">
      <selection activeCell="B82" sqref="B82"/>
    </sheetView>
  </sheetViews>
  <sheetFormatPr defaultColWidth="9.00390625" defaultRowHeight="16.5"/>
  <cols>
    <col min="1" max="1" width="31.25390625" style="13" bestFit="1" customWidth="1"/>
    <col min="2" max="2" width="21.625" style="13" customWidth="1"/>
    <col min="3" max="8" width="17.625" style="13" customWidth="1"/>
    <col min="9" max="9" width="10.625" style="40" bestFit="1" customWidth="1"/>
    <col min="10" max="16384" width="9.00390625" style="40" customWidth="1"/>
  </cols>
  <sheetData>
    <row r="1" spans="1:9" s="294" customFormat="1" ht="45.75" customHeight="1">
      <c r="A1" s="357" t="s">
        <v>2</v>
      </c>
      <c r="B1" s="357"/>
      <c r="C1" s="358"/>
      <c r="D1" s="358"/>
      <c r="E1" s="358"/>
      <c r="F1" s="358"/>
      <c r="G1" s="358"/>
      <c r="H1" s="358"/>
      <c r="I1" s="187"/>
    </row>
    <row r="2" spans="1:9" s="294" customFormat="1" ht="43.5" customHeight="1">
      <c r="A2" s="359" t="str">
        <f>'Form HKLQ1-1'!A3:H3</f>
        <v>二零二零年一月至六月
January to June 2020</v>
      </c>
      <c r="B2" s="359"/>
      <c r="C2" s="358"/>
      <c r="D2" s="358"/>
      <c r="E2" s="358"/>
      <c r="F2" s="358"/>
      <c r="G2" s="358"/>
      <c r="H2" s="358"/>
      <c r="I2" s="187"/>
    </row>
    <row r="3" spans="1:9" ht="7.5" customHeight="1">
      <c r="A3" s="20"/>
      <c r="B3" s="20"/>
      <c r="C3" s="21"/>
      <c r="I3" s="13"/>
    </row>
    <row r="4" spans="1:9" s="295" customFormat="1" ht="37.5" customHeight="1">
      <c r="A4" s="360" t="s">
        <v>0</v>
      </c>
      <c r="B4" s="360"/>
      <c r="C4" s="21"/>
      <c r="D4" s="21"/>
      <c r="E4" s="21"/>
      <c r="F4" s="21"/>
      <c r="G4" s="21"/>
      <c r="H4" s="21"/>
      <c r="I4" s="21"/>
    </row>
    <row r="5" spans="1:9" s="295" customFormat="1" ht="37.5" customHeight="1">
      <c r="A5" s="360" t="s">
        <v>1</v>
      </c>
      <c r="B5" s="360"/>
      <c r="C5" s="21"/>
      <c r="D5" s="21"/>
      <c r="E5" s="21"/>
      <c r="F5" s="21"/>
      <c r="G5" s="21"/>
      <c r="H5" s="21"/>
      <c r="I5" s="21"/>
    </row>
    <row r="6" spans="1:9" ht="12.75" customHeight="1">
      <c r="A6" s="14"/>
      <c r="B6" s="14"/>
      <c r="I6" s="13"/>
    </row>
    <row r="7" spans="1:9" s="24" customFormat="1" ht="39.75" customHeight="1">
      <c r="A7" s="74"/>
      <c r="B7" s="76"/>
      <c r="C7" s="372" t="s">
        <v>750</v>
      </c>
      <c r="D7" s="364"/>
      <c r="E7" s="364"/>
      <c r="F7" s="364"/>
      <c r="G7" s="364"/>
      <c r="H7" s="362"/>
      <c r="I7" s="9"/>
    </row>
    <row r="8" spans="1:9" s="24" customFormat="1" ht="33.75" customHeight="1">
      <c r="A8" s="75"/>
      <c r="B8" s="77"/>
      <c r="C8" s="373" t="s">
        <v>751</v>
      </c>
      <c r="D8" s="374"/>
      <c r="E8" s="373" t="s">
        <v>752</v>
      </c>
      <c r="F8" s="374"/>
      <c r="G8" s="373" t="s">
        <v>753</v>
      </c>
      <c r="H8" s="374"/>
      <c r="I8" s="9"/>
    </row>
    <row r="9" spans="1:9" s="24" customFormat="1" ht="33.75" customHeight="1">
      <c r="A9" s="75"/>
      <c r="B9" s="77"/>
      <c r="C9" s="377"/>
      <c r="D9" s="378"/>
      <c r="E9" s="375"/>
      <c r="F9" s="376"/>
      <c r="G9" s="375"/>
      <c r="H9" s="376"/>
      <c r="I9" s="9"/>
    </row>
    <row r="10" spans="1:9" s="24" customFormat="1" ht="33.75" customHeight="1">
      <c r="A10" s="75"/>
      <c r="B10" s="22"/>
      <c r="C10" s="381" t="s">
        <v>261</v>
      </c>
      <c r="D10" s="382"/>
      <c r="E10" s="381" t="s">
        <v>261</v>
      </c>
      <c r="F10" s="382"/>
      <c r="G10" s="381" t="s">
        <v>261</v>
      </c>
      <c r="H10" s="382"/>
      <c r="I10" s="9"/>
    </row>
    <row r="11" spans="1:9" s="24" customFormat="1" ht="16.5" customHeight="1">
      <c r="A11" s="75"/>
      <c r="B11" s="22"/>
      <c r="C11" s="383" t="s">
        <v>104</v>
      </c>
      <c r="D11" s="384"/>
      <c r="E11" s="383" t="s">
        <v>104</v>
      </c>
      <c r="F11" s="384"/>
      <c r="G11" s="383" t="s">
        <v>104</v>
      </c>
      <c r="H11" s="384"/>
      <c r="I11" s="9"/>
    </row>
    <row r="12" spans="1:9" s="24" customFormat="1" ht="33.75" customHeight="1">
      <c r="A12" s="75"/>
      <c r="B12" s="22"/>
      <c r="C12" s="84" t="s">
        <v>678</v>
      </c>
      <c r="D12" s="84" t="s">
        <v>679</v>
      </c>
      <c r="E12" s="84" t="s">
        <v>678</v>
      </c>
      <c r="F12" s="84" t="s">
        <v>679</v>
      </c>
      <c r="G12" s="84" t="s">
        <v>678</v>
      </c>
      <c r="H12" s="84" t="s">
        <v>679</v>
      </c>
      <c r="I12" s="9"/>
    </row>
    <row r="13" spans="1:9" s="24" customFormat="1" ht="17.25" customHeight="1">
      <c r="A13" s="79" t="s">
        <v>46</v>
      </c>
      <c r="B13" s="82" t="s">
        <v>204</v>
      </c>
      <c r="C13" s="19" t="s">
        <v>45</v>
      </c>
      <c r="D13" s="19" t="s">
        <v>45</v>
      </c>
      <c r="E13" s="19" t="s">
        <v>45</v>
      </c>
      <c r="F13" s="19" t="s">
        <v>45</v>
      </c>
      <c r="G13" s="19" t="s">
        <v>45</v>
      </c>
      <c r="H13" s="19" t="s">
        <v>45</v>
      </c>
      <c r="I13" s="23"/>
    </row>
    <row r="14" spans="1:9" ht="30" customHeight="1">
      <c r="A14" s="186" t="s">
        <v>112</v>
      </c>
      <c r="B14" s="288" t="s">
        <v>597</v>
      </c>
      <c r="C14" s="217" t="s">
        <v>857</v>
      </c>
      <c r="D14" s="170" t="s">
        <v>857</v>
      </c>
      <c r="E14" s="170" t="s">
        <v>857</v>
      </c>
      <c r="F14" s="170" t="s">
        <v>857</v>
      </c>
      <c r="G14" s="170" t="s">
        <v>857</v>
      </c>
      <c r="H14" s="193" t="s">
        <v>857</v>
      </c>
      <c r="I14" s="179"/>
    </row>
    <row r="15" spans="1:9" ht="18" customHeight="1">
      <c r="A15" s="80" t="s">
        <v>3</v>
      </c>
      <c r="B15" s="289" t="s">
        <v>4</v>
      </c>
      <c r="C15" s="170">
        <v>7637</v>
      </c>
      <c r="D15" s="170">
        <v>96226</v>
      </c>
      <c r="E15" s="170">
        <v>197</v>
      </c>
      <c r="F15" s="170">
        <v>8363</v>
      </c>
      <c r="G15" s="170">
        <v>7834</v>
      </c>
      <c r="H15" s="170">
        <v>104589</v>
      </c>
      <c r="I15" s="179"/>
    </row>
    <row r="16" spans="1:9" ht="18" customHeight="1">
      <c r="A16" s="80" t="s">
        <v>111</v>
      </c>
      <c r="B16" s="289"/>
      <c r="C16" s="170" t="s">
        <v>857</v>
      </c>
      <c r="D16" s="170" t="s">
        <v>857</v>
      </c>
      <c r="E16" s="170" t="s">
        <v>857</v>
      </c>
      <c r="F16" s="170" t="s">
        <v>857</v>
      </c>
      <c r="G16" s="170" t="s">
        <v>857</v>
      </c>
      <c r="H16" s="170" t="s">
        <v>857</v>
      </c>
      <c r="I16" s="179"/>
    </row>
    <row r="17" spans="1:9" ht="18" customHeight="1">
      <c r="A17" s="80" t="s">
        <v>113</v>
      </c>
      <c r="B17" s="289" t="s">
        <v>146</v>
      </c>
      <c r="C17" s="170" t="s">
        <v>857</v>
      </c>
      <c r="D17" s="170" t="s">
        <v>857</v>
      </c>
      <c r="E17" s="170" t="s">
        <v>857</v>
      </c>
      <c r="F17" s="170" t="s">
        <v>857</v>
      </c>
      <c r="G17" s="170" t="s">
        <v>857</v>
      </c>
      <c r="H17" s="170" t="s">
        <v>857</v>
      </c>
      <c r="I17" s="179"/>
    </row>
    <row r="18" spans="1:9" ht="18" customHeight="1">
      <c r="A18" s="80" t="s">
        <v>729</v>
      </c>
      <c r="B18" s="289" t="s">
        <v>730</v>
      </c>
      <c r="C18" s="170" t="s">
        <v>857</v>
      </c>
      <c r="D18" s="170" t="s">
        <v>857</v>
      </c>
      <c r="E18" s="170" t="s">
        <v>857</v>
      </c>
      <c r="F18" s="170" t="s">
        <v>857</v>
      </c>
      <c r="G18" s="170" t="s">
        <v>857</v>
      </c>
      <c r="H18" s="170" t="s">
        <v>857</v>
      </c>
      <c r="I18" s="179"/>
    </row>
    <row r="19" spans="1:9" ht="30" customHeight="1">
      <c r="A19" s="80" t="s">
        <v>114</v>
      </c>
      <c r="B19" s="289" t="s">
        <v>700</v>
      </c>
      <c r="C19" s="170">
        <v>1590</v>
      </c>
      <c r="D19" s="170">
        <v>25378</v>
      </c>
      <c r="E19" s="170">
        <v>28</v>
      </c>
      <c r="F19" s="170">
        <v>4546</v>
      </c>
      <c r="G19" s="170">
        <v>1618</v>
      </c>
      <c r="H19" s="170">
        <v>29924</v>
      </c>
      <c r="I19" s="179"/>
    </row>
    <row r="20" spans="1:9" ht="17.25" customHeight="1">
      <c r="A20" s="80" t="s">
        <v>115</v>
      </c>
      <c r="B20" s="289" t="s">
        <v>701</v>
      </c>
      <c r="C20" s="170" t="s">
        <v>857</v>
      </c>
      <c r="D20" s="170" t="s">
        <v>857</v>
      </c>
      <c r="E20" s="170" t="s">
        <v>857</v>
      </c>
      <c r="F20" s="170" t="s">
        <v>857</v>
      </c>
      <c r="G20" s="170" t="s">
        <v>857</v>
      </c>
      <c r="H20" s="170" t="s">
        <v>857</v>
      </c>
      <c r="I20" s="179"/>
    </row>
    <row r="21" spans="1:9" ht="17.25" customHeight="1">
      <c r="A21" s="80" t="s">
        <v>116</v>
      </c>
      <c r="B21" s="289"/>
      <c r="C21" s="170" t="s">
        <v>857</v>
      </c>
      <c r="D21" s="170" t="s">
        <v>857</v>
      </c>
      <c r="E21" s="170" t="s">
        <v>857</v>
      </c>
      <c r="F21" s="170" t="s">
        <v>857</v>
      </c>
      <c r="G21" s="170" t="s">
        <v>857</v>
      </c>
      <c r="H21" s="170" t="s">
        <v>857</v>
      </c>
      <c r="I21" s="179"/>
    </row>
    <row r="22" spans="1:9" ht="17.25" customHeight="1">
      <c r="A22" s="80" t="s">
        <v>546</v>
      </c>
      <c r="B22" s="289" t="s">
        <v>565</v>
      </c>
      <c r="C22" s="170" t="s">
        <v>857</v>
      </c>
      <c r="D22" s="170" t="s">
        <v>857</v>
      </c>
      <c r="E22" s="170" t="s">
        <v>857</v>
      </c>
      <c r="F22" s="170" t="s">
        <v>857</v>
      </c>
      <c r="G22" s="170" t="s">
        <v>857</v>
      </c>
      <c r="H22" s="170" t="s">
        <v>857</v>
      </c>
      <c r="I22" s="179"/>
    </row>
    <row r="23" spans="1:9" ht="17.25" customHeight="1">
      <c r="A23" s="192" t="s">
        <v>547</v>
      </c>
      <c r="B23" s="290" t="s">
        <v>536</v>
      </c>
      <c r="C23" s="170">
        <v>5</v>
      </c>
      <c r="D23" s="170">
        <v>5655</v>
      </c>
      <c r="E23" s="170" t="s">
        <v>857</v>
      </c>
      <c r="F23" s="170">
        <v>486</v>
      </c>
      <c r="G23" s="170">
        <v>5</v>
      </c>
      <c r="H23" s="170">
        <v>6141</v>
      </c>
      <c r="I23" s="179"/>
    </row>
    <row r="24" spans="1:9" ht="30" customHeight="1">
      <c r="A24" s="80" t="s">
        <v>117</v>
      </c>
      <c r="B24" s="289" t="s">
        <v>150</v>
      </c>
      <c r="C24" s="170" t="s">
        <v>857</v>
      </c>
      <c r="D24" s="170" t="s">
        <v>857</v>
      </c>
      <c r="E24" s="170" t="s">
        <v>857</v>
      </c>
      <c r="F24" s="170" t="s">
        <v>857</v>
      </c>
      <c r="G24" s="170" t="s">
        <v>857</v>
      </c>
      <c r="H24" s="170" t="s">
        <v>857</v>
      </c>
      <c r="I24" s="179"/>
    </row>
    <row r="25" spans="1:9" ht="17.25" customHeight="1">
      <c r="A25" s="80" t="s">
        <v>843</v>
      </c>
      <c r="B25" s="289" t="s">
        <v>844</v>
      </c>
      <c r="C25" s="170">
        <v>1160</v>
      </c>
      <c r="D25" s="170">
        <v>784</v>
      </c>
      <c r="E25" s="170" t="s">
        <v>857</v>
      </c>
      <c r="F25" s="170" t="s">
        <v>857</v>
      </c>
      <c r="G25" s="170">
        <v>1160</v>
      </c>
      <c r="H25" s="170">
        <v>784</v>
      </c>
      <c r="I25" s="179"/>
    </row>
    <row r="26" spans="1:9" ht="17.25" customHeight="1">
      <c r="A26" s="80" t="s">
        <v>731</v>
      </c>
      <c r="B26" s="289" t="s">
        <v>732</v>
      </c>
      <c r="C26" s="170">
        <v>75</v>
      </c>
      <c r="D26" s="170">
        <v>26571</v>
      </c>
      <c r="E26" s="170">
        <v>6</v>
      </c>
      <c r="F26" s="170">
        <v>662</v>
      </c>
      <c r="G26" s="170">
        <v>81</v>
      </c>
      <c r="H26" s="170">
        <v>27233</v>
      </c>
      <c r="I26" s="179"/>
    </row>
    <row r="27" spans="1:9" ht="17.25" customHeight="1">
      <c r="A27" s="80" t="s">
        <v>817</v>
      </c>
      <c r="B27" s="289" t="s">
        <v>818</v>
      </c>
      <c r="C27" s="170" t="s">
        <v>857</v>
      </c>
      <c r="D27" s="170">
        <v>3724</v>
      </c>
      <c r="E27" s="170" t="s">
        <v>857</v>
      </c>
      <c r="F27" s="170" t="s">
        <v>857</v>
      </c>
      <c r="G27" s="170" t="s">
        <v>857</v>
      </c>
      <c r="H27" s="170">
        <v>3724</v>
      </c>
      <c r="I27" s="179"/>
    </row>
    <row r="28" spans="1:9" ht="17.25" customHeight="1">
      <c r="A28" s="192" t="s">
        <v>596</v>
      </c>
      <c r="B28" s="290"/>
      <c r="C28" s="170" t="s">
        <v>857</v>
      </c>
      <c r="D28" s="170" t="s">
        <v>857</v>
      </c>
      <c r="E28" s="170" t="s">
        <v>857</v>
      </c>
      <c r="F28" s="170" t="s">
        <v>857</v>
      </c>
      <c r="G28" s="170" t="s">
        <v>857</v>
      </c>
      <c r="H28" s="170" t="s">
        <v>857</v>
      </c>
      <c r="I28" s="179"/>
    </row>
    <row r="29" spans="1:9" ht="30" customHeight="1">
      <c r="A29" s="80" t="s">
        <v>118</v>
      </c>
      <c r="B29" s="289" t="s">
        <v>566</v>
      </c>
      <c r="C29" s="170" t="s">
        <v>857</v>
      </c>
      <c r="D29" s="170">
        <v>32347</v>
      </c>
      <c r="E29" s="170" t="s">
        <v>857</v>
      </c>
      <c r="F29" s="170">
        <v>516</v>
      </c>
      <c r="G29" s="170" t="s">
        <v>857</v>
      </c>
      <c r="H29" s="170">
        <v>32863</v>
      </c>
      <c r="I29" s="179"/>
    </row>
    <row r="30" spans="1:9" ht="17.25" customHeight="1">
      <c r="A30" s="80" t="s">
        <v>834</v>
      </c>
      <c r="B30" s="289" t="s">
        <v>835</v>
      </c>
      <c r="C30" s="170" t="s">
        <v>857</v>
      </c>
      <c r="D30" s="170" t="s">
        <v>857</v>
      </c>
      <c r="E30" s="170" t="s">
        <v>857</v>
      </c>
      <c r="F30" s="170" t="s">
        <v>857</v>
      </c>
      <c r="G30" s="170" t="s">
        <v>857</v>
      </c>
      <c r="H30" s="170" t="s">
        <v>857</v>
      </c>
      <c r="I30" s="179"/>
    </row>
    <row r="31" spans="1:9" ht="17.25" customHeight="1">
      <c r="A31" s="80" t="s">
        <v>702</v>
      </c>
      <c r="B31" s="289" t="s">
        <v>703</v>
      </c>
      <c r="C31" s="170" t="s">
        <v>857</v>
      </c>
      <c r="D31" s="170">
        <v>1305</v>
      </c>
      <c r="E31" s="170" t="s">
        <v>857</v>
      </c>
      <c r="F31" s="170">
        <v>535</v>
      </c>
      <c r="G31" s="170" t="s">
        <v>857</v>
      </c>
      <c r="H31" s="170">
        <v>1840</v>
      </c>
      <c r="I31" s="179"/>
    </row>
    <row r="32" spans="1:9" ht="17.25" customHeight="1">
      <c r="A32" s="80" t="s">
        <v>711</v>
      </c>
      <c r="B32" s="289" t="s">
        <v>101</v>
      </c>
      <c r="C32" s="170">
        <v>171</v>
      </c>
      <c r="D32" s="170">
        <v>6054</v>
      </c>
      <c r="E32" s="170">
        <v>4</v>
      </c>
      <c r="F32" s="170">
        <v>69</v>
      </c>
      <c r="G32" s="170">
        <v>175</v>
      </c>
      <c r="H32" s="170">
        <v>6123</v>
      </c>
      <c r="I32" s="179"/>
    </row>
    <row r="33" spans="1:9" ht="17.25" customHeight="1">
      <c r="A33" s="192" t="s">
        <v>548</v>
      </c>
      <c r="B33" s="290" t="s">
        <v>567</v>
      </c>
      <c r="C33" s="170" t="s">
        <v>857</v>
      </c>
      <c r="D33" s="170">
        <v>1324</v>
      </c>
      <c r="E33" s="170" t="s">
        <v>857</v>
      </c>
      <c r="F33" s="170">
        <v>10</v>
      </c>
      <c r="G33" s="170" t="s">
        <v>857</v>
      </c>
      <c r="H33" s="170">
        <v>1334</v>
      </c>
      <c r="I33" s="179"/>
    </row>
    <row r="34" spans="1:9" ht="30" customHeight="1">
      <c r="A34" s="192" t="s">
        <v>549</v>
      </c>
      <c r="B34" s="290"/>
      <c r="C34" s="170" t="s">
        <v>857</v>
      </c>
      <c r="D34" s="170" t="s">
        <v>857</v>
      </c>
      <c r="E34" s="170" t="s">
        <v>857</v>
      </c>
      <c r="F34" s="170" t="s">
        <v>857</v>
      </c>
      <c r="G34" s="170" t="s">
        <v>857</v>
      </c>
      <c r="H34" s="170" t="s">
        <v>857</v>
      </c>
      <c r="I34" s="179"/>
    </row>
    <row r="35" spans="1:9" ht="17.25" customHeight="1">
      <c r="A35" s="192" t="s">
        <v>550</v>
      </c>
      <c r="B35" s="290" t="s">
        <v>733</v>
      </c>
      <c r="C35" s="170">
        <v>17</v>
      </c>
      <c r="D35" s="170">
        <v>132</v>
      </c>
      <c r="E35" s="170" t="s">
        <v>857</v>
      </c>
      <c r="F35" s="170" t="s">
        <v>857</v>
      </c>
      <c r="G35" s="170">
        <v>17</v>
      </c>
      <c r="H35" s="170">
        <v>132</v>
      </c>
      <c r="I35" s="179"/>
    </row>
    <row r="36" spans="1:9" ht="17.25" customHeight="1">
      <c r="A36" s="80" t="s">
        <v>715</v>
      </c>
      <c r="B36" s="289" t="s">
        <v>568</v>
      </c>
      <c r="C36" s="170">
        <v>666</v>
      </c>
      <c r="D36" s="170">
        <v>18826</v>
      </c>
      <c r="E36" s="170">
        <v>32</v>
      </c>
      <c r="F36" s="170">
        <v>1017</v>
      </c>
      <c r="G36" s="170">
        <v>698</v>
      </c>
      <c r="H36" s="170">
        <v>19843</v>
      </c>
      <c r="I36" s="179"/>
    </row>
    <row r="37" spans="1:9" ht="17.25" customHeight="1">
      <c r="A37" s="192" t="s">
        <v>716</v>
      </c>
      <c r="B37" s="291" t="s">
        <v>717</v>
      </c>
      <c r="C37" s="170" t="s">
        <v>857</v>
      </c>
      <c r="D37" s="170">
        <v>253</v>
      </c>
      <c r="E37" s="170" t="s">
        <v>857</v>
      </c>
      <c r="F37" s="170">
        <v>12</v>
      </c>
      <c r="G37" s="170" t="s">
        <v>857</v>
      </c>
      <c r="H37" s="170">
        <v>265</v>
      </c>
      <c r="I37" s="179"/>
    </row>
    <row r="38" spans="1:9" ht="17.25" customHeight="1">
      <c r="A38" s="231" t="s">
        <v>698</v>
      </c>
      <c r="B38" s="292" t="s">
        <v>699</v>
      </c>
      <c r="C38" s="171">
        <v>894</v>
      </c>
      <c r="D38" s="171">
        <v>20507</v>
      </c>
      <c r="E38" s="171">
        <v>92</v>
      </c>
      <c r="F38" s="171">
        <v>1613</v>
      </c>
      <c r="G38" s="171">
        <v>986</v>
      </c>
      <c r="H38" s="171">
        <v>22120</v>
      </c>
      <c r="I38" s="191"/>
    </row>
    <row r="39" spans="1:9" ht="30" customHeight="1">
      <c r="A39" s="80" t="s">
        <v>576</v>
      </c>
      <c r="B39" s="289" t="s">
        <v>577</v>
      </c>
      <c r="C39" s="193" t="s">
        <v>857</v>
      </c>
      <c r="D39" s="193" t="s">
        <v>857</v>
      </c>
      <c r="E39" s="193" t="s">
        <v>857</v>
      </c>
      <c r="F39" s="193" t="s">
        <v>857</v>
      </c>
      <c r="G39" s="193" t="s">
        <v>857</v>
      </c>
      <c r="H39" s="193" t="s">
        <v>857</v>
      </c>
      <c r="I39" s="13"/>
    </row>
    <row r="40" spans="1:9" ht="18" customHeight="1">
      <c r="A40" s="80" t="s">
        <v>734</v>
      </c>
      <c r="B40" s="289" t="s">
        <v>728</v>
      </c>
      <c r="C40" s="170" t="s">
        <v>857</v>
      </c>
      <c r="D40" s="170">
        <v>1482</v>
      </c>
      <c r="E40" s="170">
        <v>2</v>
      </c>
      <c r="F40" s="170">
        <v>335</v>
      </c>
      <c r="G40" s="170">
        <v>2</v>
      </c>
      <c r="H40" s="170">
        <v>1817</v>
      </c>
      <c r="I40" s="191"/>
    </row>
    <row r="41" spans="1:9" ht="18" customHeight="1">
      <c r="A41" s="80" t="s">
        <v>551</v>
      </c>
      <c r="B41" s="289" t="s">
        <v>532</v>
      </c>
      <c r="C41" s="170">
        <v>238</v>
      </c>
      <c r="D41" s="170">
        <v>20822</v>
      </c>
      <c r="E41" s="170">
        <v>79</v>
      </c>
      <c r="F41" s="170">
        <v>425</v>
      </c>
      <c r="G41" s="170">
        <v>317</v>
      </c>
      <c r="H41" s="170">
        <v>21247</v>
      </c>
      <c r="I41" s="191"/>
    </row>
    <row r="42" spans="1:9" ht="18" customHeight="1">
      <c r="A42" s="80" t="s">
        <v>119</v>
      </c>
      <c r="B42" s="289"/>
      <c r="C42" s="170" t="s">
        <v>857</v>
      </c>
      <c r="D42" s="170" t="s">
        <v>857</v>
      </c>
      <c r="E42" s="170" t="s">
        <v>857</v>
      </c>
      <c r="F42" s="170" t="s">
        <v>857</v>
      </c>
      <c r="G42" s="170" t="s">
        <v>857</v>
      </c>
      <c r="H42" s="170" t="s">
        <v>857</v>
      </c>
      <c r="I42" s="191"/>
    </row>
    <row r="43" spans="1:9" ht="18" customHeight="1">
      <c r="A43" s="80" t="s">
        <v>813</v>
      </c>
      <c r="B43" s="289" t="s">
        <v>812</v>
      </c>
      <c r="C43" s="170">
        <v>987</v>
      </c>
      <c r="D43" s="170" t="s">
        <v>857</v>
      </c>
      <c r="E43" s="170" t="s">
        <v>857</v>
      </c>
      <c r="F43" s="170" t="s">
        <v>857</v>
      </c>
      <c r="G43" s="170">
        <v>987</v>
      </c>
      <c r="H43" s="170" t="s">
        <v>857</v>
      </c>
      <c r="I43" s="191"/>
    </row>
    <row r="44" spans="1:9" ht="30" customHeight="1">
      <c r="A44" s="80" t="s">
        <v>120</v>
      </c>
      <c r="B44" s="289" t="s">
        <v>154</v>
      </c>
      <c r="C44" s="170">
        <v>1123</v>
      </c>
      <c r="D44" s="170">
        <v>1494</v>
      </c>
      <c r="E44" s="170">
        <v>45</v>
      </c>
      <c r="F44" s="170">
        <v>88</v>
      </c>
      <c r="G44" s="170">
        <v>1168</v>
      </c>
      <c r="H44" s="170">
        <v>1582</v>
      </c>
      <c r="I44" s="191"/>
    </row>
    <row r="45" spans="1:9" ht="18" customHeight="1">
      <c r="A45" s="80" t="s">
        <v>121</v>
      </c>
      <c r="B45" s="289" t="s">
        <v>157</v>
      </c>
      <c r="C45" s="170" t="s">
        <v>857</v>
      </c>
      <c r="D45" s="170" t="s">
        <v>857</v>
      </c>
      <c r="E45" s="170" t="s">
        <v>857</v>
      </c>
      <c r="F45" s="170" t="s">
        <v>857</v>
      </c>
      <c r="G45" s="170" t="s">
        <v>857</v>
      </c>
      <c r="H45" s="170" t="s">
        <v>857</v>
      </c>
      <c r="I45" s="191"/>
    </row>
    <row r="46" spans="1:9" ht="18" customHeight="1">
      <c r="A46" s="80" t="s">
        <v>122</v>
      </c>
      <c r="B46" s="289" t="s">
        <v>159</v>
      </c>
      <c r="C46" s="170">
        <v>25</v>
      </c>
      <c r="D46" s="170">
        <v>28607</v>
      </c>
      <c r="E46" s="170">
        <v>243</v>
      </c>
      <c r="F46" s="170">
        <v>1760</v>
      </c>
      <c r="G46" s="170">
        <v>268</v>
      </c>
      <c r="H46" s="170">
        <v>30367</v>
      </c>
      <c r="I46" s="191"/>
    </row>
    <row r="47" spans="1:9" ht="18" customHeight="1">
      <c r="A47" s="80" t="s">
        <v>123</v>
      </c>
      <c r="B47" s="289" t="s">
        <v>161</v>
      </c>
      <c r="C47" s="170" t="s">
        <v>857</v>
      </c>
      <c r="D47" s="170">
        <v>53</v>
      </c>
      <c r="E47" s="170" t="s">
        <v>857</v>
      </c>
      <c r="F47" s="170" t="s">
        <v>857</v>
      </c>
      <c r="G47" s="170" t="s">
        <v>857</v>
      </c>
      <c r="H47" s="170">
        <v>53</v>
      </c>
      <c r="I47" s="191"/>
    </row>
    <row r="48" spans="1:9" ht="18" customHeight="1">
      <c r="A48" s="80" t="s">
        <v>124</v>
      </c>
      <c r="B48" s="289" t="s">
        <v>578</v>
      </c>
      <c r="C48" s="170">
        <v>5490</v>
      </c>
      <c r="D48" s="170">
        <v>100034</v>
      </c>
      <c r="E48" s="170">
        <v>175</v>
      </c>
      <c r="F48" s="170">
        <v>957</v>
      </c>
      <c r="G48" s="170">
        <v>5665</v>
      </c>
      <c r="H48" s="170">
        <v>100991</v>
      </c>
      <c r="I48" s="191"/>
    </row>
    <row r="49" spans="1:9" ht="30" customHeight="1">
      <c r="A49" s="80" t="s">
        <v>125</v>
      </c>
      <c r="B49" s="289"/>
      <c r="C49" s="170" t="s">
        <v>857</v>
      </c>
      <c r="D49" s="170" t="s">
        <v>857</v>
      </c>
      <c r="E49" s="170" t="s">
        <v>857</v>
      </c>
      <c r="F49" s="170" t="s">
        <v>857</v>
      </c>
      <c r="G49" s="170" t="s">
        <v>857</v>
      </c>
      <c r="H49" s="170" t="s">
        <v>857</v>
      </c>
      <c r="I49" s="191"/>
    </row>
    <row r="50" spans="1:9" ht="18" customHeight="1">
      <c r="A50" s="80" t="s">
        <v>552</v>
      </c>
      <c r="B50" s="289" t="s">
        <v>579</v>
      </c>
      <c r="C50" s="170" t="s">
        <v>857</v>
      </c>
      <c r="D50" s="170">
        <v>2937</v>
      </c>
      <c r="E50" s="170" t="s">
        <v>857</v>
      </c>
      <c r="F50" s="170">
        <v>37</v>
      </c>
      <c r="G50" s="170" t="s">
        <v>857</v>
      </c>
      <c r="H50" s="170">
        <v>2974</v>
      </c>
      <c r="I50" s="191"/>
    </row>
    <row r="51" spans="1:9" ht="18" customHeight="1">
      <c r="A51" s="80" t="s">
        <v>126</v>
      </c>
      <c r="B51" s="289" t="s">
        <v>164</v>
      </c>
      <c r="C51" s="170" t="s">
        <v>857</v>
      </c>
      <c r="D51" s="170" t="s">
        <v>857</v>
      </c>
      <c r="E51" s="170" t="s">
        <v>857</v>
      </c>
      <c r="F51" s="170" t="s">
        <v>857</v>
      </c>
      <c r="G51" s="170" t="s">
        <v>857</v>
      </c>
      <c r="H51" s="170" t="s">
        <v>857</v>
      </c>
      <c r="I51" s="191"/>
    </row>
    <row r="52" spans="1:9" ht="18" customHeight="1">
      <c r="A52" s="80" t="s">
        <v>553</v>
      </c>
      <c r="B52" s="289"/>
      <c r="C52" s="170" t="s">
        <v>857</v>
      </c>
      <c r="D52" s="170" t="s">
        <v>857</v>
      </c>
      <c r="E52" s="170" t="s">
        <v>857</v>
      </c>
      <c r="F52" s="170" t="s">
        <v>857</v>
      </c>
      <c r="G52" s="170" t="s">
        <v>857</v>
      </c>
      <c r="H52" s="170" t="s">
        <v>857</v>
      </c>
      <c r="I52" s="191"/>
    </row>
    <row r="53" spans="1:9" ht="18" customHeight="1">
      <c r="A53" s="80" t="s">
        <v>127</v>
      </c>
      <c r="B53" s="289"/>
      <c r="C53" s="170" t="s">
        <v>857</v>
      </c>
      <c r="D53" s="170" t="s">
        <v>857</v>
      </c>
      <c r="E53" s="170" t="s">
        <v>857</v>
      </c>
      <c r="F53" s="170" t="s">
        <v>857</v>
      </c>
      <c r="G53" s="170" t="s">
        <v>857</v>
      </c>
      <c r="H53" s="170" t="s">
        <v>857</v>
      </c>
      <c r="I53" s="191"/>
    </row>
    <row r="54" spans="1:9" ht="30" customHeight="1">
      <c r="A54" s="80" t="s">
        <v>128</v>
      </c>
      <c r="B54" s="289" t="s">
        <v>168</v>
      </c>
      <c r="C54" s="170" t="s">
        <v>857</v>
      </c>
      <c r="D54" s="170">
        <v>145</v>
      </c>
      <c r="E54" s="170" t="s">
        <v>857</v>
      </c>
      <c r="F54" s="170" t="s">
        <v>857</v>
      </c>
      <c r="G54" s="170" t="s">
        <v>857</v>
      </c>
      <c r="H54" s="170">
        <v>145</v>
      </c>
      <c r="I54" s="191"/>
    </row>
    <row r="55" spans="1:9" ht="18" customHeight="1">
      <c r="A55" s="80" t="s">
        <v>832</v>
      </c>
      <c r="B55" s="289"/>
      <c r="C55" s="170" t="s">
        <v>857</v>
      </c>
      <c r="D55" s="170" t="s">
        <v>857</v>
      </c>
      <c r="E55" s="170" t="s">
        <v>857</v>
      </c>
      <c r="F55" s="170" t="s">
        <v>857</v>
      </c>
      <c r="G55" s="170" t="s">
        <v>857</v>
      </c>
      <c r="H55" s="170" t="s">
        <v>857</v>
      </c>
      <c r="I55" s="191"/>
    </row>
    <row r="56" spans="1:9" ht="18" customHeight="1">
      <c r="A56" s="80" t="s">
        <v>697</v>
      </c>
      <c r="B56" s="289" t="s">
        <v>696</v>
      </c>
      <c r="C56" s="170" t="s">
        <v>857</v>
      </c>
      <c r="D56" s="170" t="s">
        <v>857</v>
      </c>
      <c r="E56" s="170" t="s">
        <v>857</v>
      </c>
      <c r="F56" s="170" t="s">
        <v>857</v>
      </c>
      <c r="G56" s="170" t="s">
        <v>857</v>
      </c>
      <c r="H56" s="170" t="s">
        <v>857</v>
      </c>
      <c r="I56" s="191"/>
    </row>
    <row r="57" spans="1:9" ht="18" customHeight="1">
      <c r="A57" s="80" t="s">
        <v>554</v>
      </c>
      <c r="B57" s="289"/>
      <c r="C57" s="170" t="s">
        <v>857</v>
      </c>
      <c r="D57" s="170" t="s">
        <v>857</v>
      </c>
      <c r="E57" s="170" t="s">
        <v>857</v>
      </c>
      <c r="F57" s="170" t="s">
        <v>857</v>
      </c>
      <c r="G57" s="170" t="s">
        <v>857</v>
      </c>
      <c r="H57" s="170" t="s">
        <v>857</v>
      </c>
      <c r="I57" s="191"/>
    </row>
    <row r="58" spans="1:9" ht="18" customHeight="1">
      <c r="A58" s="80" t="s">
        <v>129</v>
      </c>
      <c r="B58" s="289" t="s">
        <v>171</v>
      </c>
      <c r="C58" s="170" t="s">
        <v>857</v>
      </c>
      <c r="D58" s="170" t="s">
        <v>857</v>
      </c>
      <c r="E58" s="170" t="s">
        <v>857</v>
      </c>
      <c r="F58" s="170" t="s">
        <v>857</v>
      </c>
      <c r="G58" s="170" t="s">
        <v>857</v>
      </c>
      <c r="H58" s="170" t="s">
        <v>857</v>
      </c>
      <c r="I58" s="191"/>
    </row>
    <row r="59" spans="1:9" ht="30" customHeight="1">
      <c r="A59" s="80" t="s">
        <v>662</v>
      </c>
      <c r="B59" s="289" t="s">
        <v>663</v>
      </c>
      <c r="C59" s="170">
        <v>1070</v>
      </c>
      <c r="D59" s="170">
        <v>45540</v>
      </c>
      <c r="E59" s="170">
        <v>143</v>
      </c>
      <c r="F59" s="170">
        <v>10209</v>
      </c>
      <c r="G59" s="170">
        <v>1213</v>
      </c>
      <c r="H59" s="170">
        <v>55749</v>
      </c>
      <c r="I59" s="191"/>
    </row>
    <row r="60" spans="1:9" ht="18" customHeight="1">
      <c r="A60" s="80" t="s">
        <v>842</v>
      </c>
      <c r="B60" s="289"/>
      <c r="C60" s="170">
        <v>24</v>
      </c>
      <c r="D60" s="170" t="s">
        <v>857</v>
      </c>
      <c r="E60" s="170">
        <v>15</v>
      </c>
      <c r="F60" s="170" t="s">
        <v>857</v>
      </c>
      <c r="G60" s="170">
        <v>39</v>
      </c>
      <c r="H60" s="170" t="s">
        <v>857</v>
      </c>
      <c r="I60" s="191"/>
    </row>
    <row r="61" spans="1:9" ht="18" customHeight="1">
      <c r="A61" s="80" t="s">
        <v>130</v>
      </c>
      <c r="B61" s="289"/>
      <c r="C61" s="170" t="s">
        <v>857</v>
      </c>
      <c r="D61" s="170" t="s">
        <v>857</v>
      </c>
      <c r="E61" s="170" t="s">
        <v>857</v>
      </c>
      <c r="F61" s="170" t="s">
        <v>857</v>
      </c>
      <c r="G61" s="170" t="s">
        <v>857</v>
      </c>
      <c r="H61" s="170" t="s">
        <v>857</v>
      </c>
      <c r="I61" s="191"/>
    </row>
    <row r="62" spans="1:9" ht="18" customHeight="1">
      <c r="A62" s="192" t="s">
        <v>814</v>
      </c>
      <c r="B62" s="293"/>
      <c r="C62" s="170" t="s">
        <v>857</v>
      </c>
      <c r="D62" s="170" t="s">
        <v>857</v>
      </c>
      <c r="E62" s="170" t="s">
        <v>857</v>
      </c>
      <c r="F62" s="170" t="s">
        <v>857</v>
      </c>
      <c r="G62" s="170" t="s">
        <v>857</v>
      </c>
      <c r="H62" s="170" t="s">
        <v>857</v>
      </c>
      <c r="I62" s="191"/>
    </row>
    <row r="63" spans="1:9" ht="18" customHeight="1">
      <c r="A63" s="296" t="s">
        <v>713</v>
      </c>
      <c r="B63" s="297"/>
      <c r="C63" s="171" t="s">
        <v>857</v>
      </c>
      <c r="D63" s="171" t="s">
        <v>857</v>
      </c>
      <c r="E63" s="171" t="s">
        <v>857</v>
      </c>
      <c r="F63" s="171" t="s">
        <v>857</v>
      </c>
      <c r="G63" s="171" t="s">
        <v>857</v>
      </c>
      <c r="H63" s="171" t="s">
        <v>857</v>
      </c>
      <c r="I63" s="191"/>
    </row>
    <row r="64" spans="1:9" ht="30" customHeight="1">
      <c r="A64" s="80" t="s">
        <v>131</v>
      </c>
      <c r="B64" s="289" t="s">
        <v>173</v>
      </c>
      <c r="C64" s="170" t="s">
        <v>857</v>
      </c>
      <c r="D64" s="170" t="s">
        <v>857</v>
      </c>
      <c r="E64" s="170" t="s">
        <v>857</v>
      </c>
      <c r="F64" s="170" t="s">
        <v>857</v>
      </c>
      <c r="G64" s="170" t="s">
        <v>857</v>
      </c>
      <c r="H64" s="170" t="s">
        <v>857</v>
      </c>
      <c r="I64" s="191"/>
    </row>
    <row r="65" spans="1:9" ht="18" customHeight="1">
      <c r="A65" s="80" t="s">
        <v>594</v>
      </c>
      <c r="B65" s="289" t="s">
        <v>591</v>
      </c>
      <c r="C65" s="170" t="s">
        <v>857</v>
      </c>
      <c r="D65" s="170" t="s">
        <v>857</v>
      </c>
      <c r="E65" s="170" t="s">
        <v>857</v>
      </c>
      <c r="F65" s="170" t="s">
        <v>857</v>
      </c>
      <c r="G65" s="170" t="s">
        <v>857</v>
      </c>
      <c r="H65" s="170" t="s">
        <v>857</v>
      </c>
      <c r="I65" s="191"/>
    </row>
    <row r="66" spans="1:9" ht="18" customHeight="1">
      <c r="A66" s="80" t="s">
        <v>708</v>
      </c>
      <c r="B66" s="289"/>
      <c r="C66" s="170" t="s">
        <v>857</v>
      </c>
      <c r="D66" s="170" t="s">
        <v>857</v>
      </c>
      <c r="E66" s="170" t="s">
        <v>857</v>
      </c>
      <c r="F66" s="170" t="s">
        <v>857</v>
      </c>
      <c r="G66" s="170" t="s">
        <v>857</v>
      </c>
      <c r="H66" s="170" t="s">
        <v>857</v>
      </c>
      <c r="I66" s="191"/>
    </row>
    <row r="67" spans="1:9" ht="18" customHeight="1">
      <c r="A67" s="80" t="s">
        <v>132</v>
      </c>
      <c r="B67" s="289" t="s">
        <v>175</v>
      </c>
      <c r="C67" s="170" t="s">
        <v>857</v>
      </c>
      <c r="D67" s="170" t="s">
        <v>857</v>
      </c>
      <c r="E67" s="170" t="s">
        <v>857</v>
      </c>
      <c r="F67" s="170" t="s">
        <v>857</v>
      </c>
      <c r="G67" s="170" t="s">
        <v>857</v>
      </c>
      <c r="H67" s="170" t="s">
        <v>857</v>
      </c>
      <c r="I67" s="191"/>
    </row>
    <row r="68" spans="1:9" ht="18" customHeight="1">
      <c r="A68" s="192" t="s">
        <v>718</v>
      </c>
      <c r="B68" s="290"/>
      <c r="C68" s="170">
        <v>146</v>
      </c>
      <c r="D68" s="170" t="s">
        <v>857</v>
      </c>
      <c r="E68" s="170">
        <v>5</v>
      </c>
      <c r="F68" s="170" t="s">
        <v>857</v>
      </c>
      <c r="G68" s="170">
        <v>151</v>
      </c>
      <c r="H68" s="170" t="s">
        <v>857</v>
      </c>
      <c r="I68" s="191"/>
    </row>
    <row r="69" spans="1:9" ht="30" customHeight="1">
      <c r="A69" s="80" t="s">
        <v>555</v>
      </c>
      <c r="B69" s="290" t="s">
        <v>580</v>
      </c>
      <c r="C69" s="170">
        <v>46</v>
      </c>
      <c r="D69" s="170">
        <v>2</v>
      </c>
      <c r="E69" s="170" t="s">
        <v>857</v>
      </c>
      <c r="F69" s="170" t="s">
        <v>857</v>
      </c>
      <c r="G69" s="170">
        <v>46</v>
      </c>
      <c r="H69" s="170">
        <v>2</v>
      </c>
      <c r="I69" s="191"/>
    </row>
    <row r="70" spans="1:9" ht="18" customHeight="1">
      <c r="A70" s="80" t="s">
        <v>556</v>
      </c>
      <c r="B70" s="289" t="s">
        <v>468</v>
      </c>
      <c r="C70" s="170">
        <v>700</v>
      </c>
      <c r="D70" s="170">
        <v>16069</v>
      </c>
      <c r="E70" s="170">
        <v>103</v>
      </c>
      <c r="F70" s="170">
        <v>885</v>
      </c>
      <c r="G70" s="170">
        <v>803</v>
      </c>
      <c r="H70" s="170">
        <v>16954</v>
      </c>
      <c r="I70" s="191"/>
    </row>
    <row r="71" spans="1:9" ht="18" customHeight="1">
      <c r="A71" s="80" t="s">
        <v>830</v>
      </c>
      <c r="B71" s="289" t="s">
        <v>831</v>
      </c>
      <c r="C71" s="170" t="s">
        <v>857</v>
      </c>
      <c r="D71" s="170" t="s">
        <v>857</v>
      </c>
      <c r="E71" s="170" t="s">
        <v>857</v>
      </c>
      <c r="F71" s="170" t="s">
        <v>857</v>
      </c>
      <c r="G71" s="170" t="s">
        <v>857</v>
      </c>
      <c r="H71" s="170" t="s">
        <v>857</v>
      </c>
      <c r="I71" s="191"/>
    </row>
    <row r="72" spans="1:9" ht="18" customHeight="1">
      <c r="A72" s="80" t="s">
        <v>806</v>
      </c>
      <c r="B72" s="289" t="s">
        <v>807</v>
      </c>
      <c r="C72" s="170" t="s">
        <v>857</v>
      </c>
      <c r="D72" s="170">
        <v>3506</v>
      </c>
      <c r="E72" s="170" t="s">
        <v>857</v>
      </c>
      <c r="F72" s="170">
        <v>104</v>
      </c>
      <c r="G72" s="170" t="s">
        <v>857</v>
      </c>
      <c r="H72" s="170">
        <v>3610</v>
      </c>
      <c r="I72" s="191"/>
    </row>
    <row r="73" spans="1:9" ht="18" customHeight="1">
      <c r="A73" s="80" t="s">
        <v>557</v>
      </c>
      <c r="B73" s="289" t="s">
        <v>563</v>
      </c>
      <c r="C73" s="170" t="s">
        <v>857</v>
      </c>
      <c r="D73" s="170" t="s">
        <v>857</v>
      </c>
      <c r="E73" s="170" t="s">
        <v>857</v>
      </c>
      <c r="F73" s="170" t="s">
        <v>857</v>
      </c>
      <c r="G73" s="170" t="s">
        <v>857</v>
      </c>
      <c r="H73" s="170" t="s">
        <v>857</v>
      </c>
      <c r="I73" s="191"/>
    </row>
    <row r="74" spans="1:9" ht="30" customHeight="1">
      <c r="A74" s="80" t="s">
        <v>558</v>
      </c>
      <c r="B74" s="289" t="s">
        <v>581</v>
      </c>
      <c r="C74" s="170">
        <v>4</v>
      </c>
      <c r="D74" s="170">
        <v>78</v>
      </c>
      <c r="E74" s="170">
        <v>4</v>
      </c>
      <c r="F74" s="170">
        <v>2</v>
      </c>
      <c r="G74" s="170">
        <v>8</v>
      </c>
      <c r="H74" s="170">
        <v>80</v>
      </c>
      <c r="I74" s="191"/>
    </row>
    <row r="75" spans="1:9" ht="18" customHeight="1">
      <c r="A75" s="80" t="s">
        <v>823</v>
      </c>
      <c r="B75" s="289"/>
      <c r="C75" s="170" t="s">
        <v>857</v>
      </c>
      <c r="D75" s="170" t="s">
        <v>857</v>
      </c>
      <c r="E75" s="170" t="s">
        <v>857</v>
      </c>
      <c r="F75" s="170" t="s">
        <v>857</v>
      </c>
      <c r="G75" s="170" t="s">
        <v>857</v>
      </c>
      <c r="H75" s="170" t="s">
        <v>857</v>
      </c>
      <c r="I75" s="191"/>
    </row>
    <row r="76" spans="1:9" ht="18" customHeight="1">
      <c r="A76" s="80" t="s">
        <v>825</v>
      </c>
      <c r="B76" s="289" t="s">
        <v>826</v>
      </c>
      <c r="C76" s="170" t="s">
        <v>857</v>
      </c>
      <c r="D76" s="170">
        <v>145</v>
      </c>
      <c r="E76" s="170" t="s">
        <v>857</v>
      </c>
      <c r="F76" s="170">
        <v>4</v>
      </c>
      <c r="G76" s="170" t="s">
        <v>857</v>
      </c>
      <c r="H76" s="170">
        <v>149</v>
      </c>
      <c r="I76" s="191"/>
    </row>
    <row r="77" spans="1:9" ht="18" customHeight="1">
      <c r="A77" s="80" t="s">
        <v>822</v>
      </c>
      <c r="B77" s="289" t="s">
        <v>821</v>
      </c>
      <c r="C77" s="170">
        <v>231</v>
      </c>
      <c r="D77" s="170">
        <v>25325</v>
      </c>
      <c r="E77" s="170">
        <v>8</v>
      </c>
      <c r="F77" s="170">
        <v>381</v>
      </c>
      <c r="G77" s="170">
        <v>239</v>
      </c>
      <c r="H77" s="170">
        <v>25706</v>
      </c>
      <c r="I77" s="191"/>
    </row>
    <row r="78" spans="1:9" ht="18" customHeight="1">
      <c r="A78" s="80" t="s">
        <v>848</v>
      </c>
      <c r="B78" s="289" t="s">
        <v>849</v>
      </c>
      <c r="C78" s="170" t="s">
        <v>857</v>
      </c>
      <c r="D78" s="170">
        <v>614</v>
      </c>
      <c r="E78" s="170" t="s">
        <v>857</v>
      </c>
      <c r="F78" s="170" t="s">
        <v>857</v>
      </c>
      <c r="G78" s="170" t="s">
        <v>857</v>
      </c>
      <c r="H78" s="170">
        <v>614</v>
      </c>
      <c r="I78" s="191"/>
    </row>
    <row r="79" spans="1:9" ht="18" customHeight="1">
      <c r="A79" s="80" t="s">
        <v>559</v>
      </c>
      <c r="B79" s="289"/>
      <c r="C79" s="170" t="s">
        <v>857</v>
      </c>
      <c r="D79" s="170" t="s">
        <v>857</v>
      </c>
      <c r="E79" s="170" t="s">
        <v>857</v>
      </c>
      <c r="F79" s="170" t="s">
        <v>857</v>
      </c>
      <c r="G79" s="170" t="s">
        <v>857</v>
      </c>
      <c r="H79" s="170" t="s">
        <v>857</v>
      </c>
      <c r="I79" s="191"/>
    </row>
    <row r="80" spans="1:9" ht="30" customHeight="1">
      <c r="A80" s="192" t="s">
        <v>560</v>
      </c>
      <c r="B80" s="290"/>
      <c r="C80" s="170" t="s">
        <v>857</v>
      </c>
      <c r="D80" s="170">
        <v>95</v>
      </c>
      <c r="E80" s="170" t="s">
        <v>857</v>
      </c>
      <c r="F80" s="170">
        <v>43</v>
      </c>
      <c r="G80" s="170" t="s">
        <v>857</v>
      </c>
      <c r="H80" s="170">
        <v>138</v>
      </c>
      <c r="I80" s="191"/>
    </row>
    <row r="81" spans="1:9" ht="18" customHeight="1">
      <c r="A81" s="80" t="s">
        <v>177</v>
      </c>
      <c r="B81" s="289"/>
      <c r="C81" s="170" t="s">
        <v>857</v>
      </c>
      <c r="D81" s="170" t="s">
        <v>857</v>
      </c>
      <c r="E81" s="170" t="s">
        <v>857</v>
      </c>
      <c r="F81" s="170" t="s">
        <v>857</v>
      </c>
      <c r="G81" s="170" t="s">
        <v>857</v>
      </c>
      <c r="H81" s="170" t="s">
        <v>857</v>
      </c>
      <c r="I81" s="191"/>
    </row>
    <row r="82" spans="1:9" ht="18" customHeight="1">
      <c r="A82" s="80" t="s">
        <v>838</v>
      </c>
      <c r="B82" s="306" t="s">
        <v>856</v>
      </c>
      <c r="C82" s="170" t="s">
        <v>857</v>
      </c>
      <c r="D82" s="170" t="s">
        <v>857</v>
      </c>
      <c r="E82" s="170" t="s">
        <v>857</v>
      </c>
      <c r="F82" s="170" t="s">
        <v>857</v>
      </c>
      <c r="G82" s="170" t="s">
        <v>857</v>
      </c>
      <c r="H82" s="170" t="s">
        <v>857</v>
      </c>
      <c r="I82" s="191"/>
    </row>
    <row r="83" spans="1:9" ht="18" customHeight="1">
      <c r="A83" s="80"/>
      <c r="B83" s="78"/>
      <c r="C83" s="172"/>
      <c r="D83" s="172"/>
      <c r="E83" s="172"/>
      <c r="F83" s="172"/>
      <c r="G83" s="172"/>
      <c r="H83" s="172"/>
      <c r="I83" s="192"/>
    </row>
    <row r="84" spans="1:9" ht="18" customHeight="1">
      <c r="A84" s="81" t="s">
        <v>48</v>
      </c>
      <c r="B84" s="83" t="s">
        <v>49</v>
      </c>
      <c r="C84" s="182">
        <f aca="true" t="shared" si="0" ref="C84:H84">SUM(C14:C82)</f>
        <v>22299</v>
      </c>
      <c r="D84" s="182">
        <f t="shared" si="0"/>
        <v>486034</v>
      </c>
      <c r="E84" s="182">
        <f t="shared" si="0"/>
        <v>1181</v>
      </c>
      <c r="F84" s="182">
        <f t="shared" si="0"/>
        <v>33059</v>
      </c>
      <c r="G84" s="182">
        <f t="shared" si="0"/>
        <v>23480</v>
      </c>
      <c r="H84" s="182">
        <f t="shared" si="0"/>
        <v>519093</v>
      </c>
      <c r="I84" s="192"/>
    </row>
    <row r="85" spans="1:9" ht="11.25" customHeight="1">
      <c r="A85" s="8"/>
      <c r="B85" s="8"/>
      <c r="C85" s="220"/>
      <c r="D85" s="8"/>
      <c r="E85" s="8"/>
      <c r="F85" s="8"/>
      <c r="G85" s="8"/>
      <c r="H85" s="8"/>
      <c r="I85" s="13"/>
    </row>
    <row r="86" spans="1:9" ht="11.25" customHeight="1">
      <c r="A86" s="9"/>
      <c r="B86" s="8"/>
      <c r="C86" s="220"/>
      <c r="D86" s="8"/>
      <c r="E86" s="8"/>
      <c r="F86" s="8"/>
      <c r="G86" s="8"/>
      <c r="H86" s="10"/>
      <c r="I86" s="13"/>
    </row>
    <row r="87" spans="1:9" s="11" customFormat="1" ht="26.25">
      <c r="A87" s="204" t="s">
        <v>754</v>
      </c>
      <c r="B87" s="8"/>
      <c r="C87" s="220"/>
      <c r="D87" s="8"/>
      <c r="E87" s="8"/>
      <c r="F87" s="8"/>
      <c r="G87" s="8"/>
      <c r="I87" s="8"/>
    </row>
    <row r="88" spans="1:9" s="11" customFormat="1" ht="27" customHeight="1">
      <c r="A88" s="325" t="s">
        <v>755</v>
      </c>
      <c r="B88" s="325"/>
      <c r="C88" s="220"/>
      <c r="D88" s="220"/>
      <c r="E88" s="220"/>
      <c r="F88" s="220"/>
      <c r="G88" s="220"/>
      <c r="H88" s="220"/>
      <c r="I88" s="8"/>
    </row>
    <row r="89" spans="1:9" s="11" customFormat="1" ht="11.25" customHeight="1">
      <c r="A89" s="8"/>
      <c r="B89" s="8"/>
      <c r="C89" s="8"/>
      <c r="D89" s="8"/>
      <c r="E89" s="8"/>
      <c r="F89" s="8"/>
      <c r="G89" s="8"/>
      <c r="H89" s="8"/>
      <c r="I89" s="8"/>
    </row>
    <row r="90" spans="1:9" s="11" customFormat="1" ht="27" customHeight="1">
      <c r="A90" s="379" t="s">
        <v>756</v>
      </c>
      <c r="B90" s="379"/>
      <c r="C90" s="8"/>
      <c r="D90" s="8"/>
      <c r="E90" s="8"/>
      <c r="F90" s="8"/>
      <c r="G90" s="8"/>
      <c r="H90" s="8"/>
      <c r="I90" s="8"/>
    </row>
    <row r="91" spans="1:9" s="11" customFormat="1" ht="27" customHeight="1">
      <c r="A91" s="380" t="s">
        <v>757</v>
      </c>
      <c r="B91" s="380"/>
      <c r="C91" s="380"/>
      <c r="D91" s="8"/>
      <c r="E91" s="8"/>
      <c r="F91" s="8"/>
      <c r="G91" s="8"/>
      <c r="H91" s="8"/>
      <c r="I91" s="8"/>
    </row>
    <row r="92" spans="1:9" s="11" customFormat="1" ht="11.25" customHeight="1">
      <c r="A92" s="8"/>
      <c r="B92" s="8"/>
      <c r="C92" s="8"/>
      <c r="D92" s="8"/>
      <c r="E92" s="8"/>
      <c r="F92" s="8"/>
      <c r="G92" s="8"/>
      <c r="H92" s="8"/>
      <c r="I92" s="8"/>
    </row>
    <row r="93" spans="1:9" s="11" customFormat="1" ht="27" customHeight="1">
      <c r="A93" s="379" t="s">
        <v>758</v>
      </c>
      <c r="B93" s="379"/>
      <c r="C93" s="8"/>
      <c r="D93" s="8"/>
      <c r="E93" s="8"/>
      <c r="F93" s="8"/>
      <c r="G93" s="8"/>
      <c r="H93" s="8"/>
      <c r="I93" s="8"/>
    </row>
    <row r="94" spans="1:9" s="11" customFormat="1" ht="27" customHeight="1">
      <c r="A94" s="380" t="s">
        <v>759</v>
      </c>
      <c r="B94" s="380"/>
      <c r="C94" s="380"/>
      <c r="D94" s="380"/>
      <c r="E94" s="8"/>
      <c r="F94" s="8"/>
      <c r="G94" s="8"/>
      <c r="H94" s="8"/>
      <c r="I94" s="8"/>
    </row>
    <row r="95" spans="1:9" s="11" customFormat="1" ht="12.75">
      <c r="A95" s="8"/>
      <c r="B95" s="8"/>
      <c r="C95" s="8"/>
      <c r="D95" s="8"/>
      <c r="E95" s="8"/>
      <c r="F95" s="8"/>
      <c r="G95" s="8"/>
      <c r="H95" s="8"/>
      <c r="I95" s="8"/>
    </row>
  </sheetData>
  <sheetProtection/>
  <mergeCells count="19">
    <mergeCell ref="A88:B88"/>
    <mergeCell ref="C8:D9"/>
    <mergeCell ref="E8:F9"/>
    <mergeCell ref="G8:H9"/>
    <mergeCell ref="E10:F10"/>
    <mergeCell ref="G10:H10"/>
    <mergeCell ref="C11:D11"/>
    <mergeCell ref="E11:F11"/>
    <mergeCell ref="G11:H11"/>
    <mergeCell ref="A90:B90"/>
    <mergeCell ref="A91:C91"/>
    <mergeCell ref="A93:B93"/>
    <mergeCell ref="A94:D94"/>
    <mergeCell ref="C10:D10"/>
    <mergeCell ref="A1:H1"/>
    <mergeCell ref="A2:H2"/>
    <mergeCell ref="A4:B4"/>
    <mergeCell ref="A5:B5"/>
    <mergeCell ref="C7:H7"/>
  </mergeCells>
  <dataValidations count="1">
    <dataValidation type="whole" allowBlank="1" showInputMessage="1" showErrorMessage="1" errorTitle="No Decimal" error="No Decimal is allowed" sqref="H86">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57" r:id="rId1"/>
  <rowBreaks count="2" manualBreakCount="2">
    <brk id="38" max="7" man="1"/>
    <brk id="63" max="7" man="1"/>
  </rowBreaks>
</worksheet>
</file>

<file path=xl/worksheets/sheet26.xml><?xml version="1.0" encoding="utf-8"?>
<worksheet xmlns="http://schemas.openxmlformats.org/spreadsheetml/2006/main" xmlns:r="http://schemas.openxmlformats.org/officeDocument/2006/relationships">
  <dimension ref="A1:K85"/>
  <sheetViews>
    <sheetView zoomScale="80" zoomScaleNormal="80" zoomScalePageLayoutView="0" workbookViewId="0" topLeftCell="A76">
      <selection activeCell="B82" sqref="B82"/>
    </sheetView>
  </sheetViews>
  <sheetFormatPr defaultColWidth="9.00390625" defaultRowHeight="16.5"/>
  <cols>
    <col min="1" max="1" width="31.25390625" style="13" bestFit="1" customWidth="1"/>
    <col min="2" max="8" width="21.625" style="13" customWidth="1"/>
    <col min="9" max="9" width="10.625" style="40" bestFit="1" customWidth="1"/>
    <col min="10" max="10" width="9.00390625" style="197" customWidth="1"/>
    <col min="11" max="16384" width="9.00390625" style="40" customWidth="1"/>
  </cols>
  <sheetData>
    <row r="1" spans="1:11" s="294" customFormat="1" ht="45.75" customHeight="1">
      <c r="A1" s="357" t="s">
        <v>2</v>
      </c>
      <c r="B1" s="357"/>
      <c r="C1" s="358"/>
      <c r="D1" s="358"/>
      <c r="E1" s="358"/>
      <c r="F1" s="358"/>
      <c r="G1" s="358"/>
      <c r="H1" s="358"/>
      <c r="I1" s="187"/>
      <c r="J1" s="210"/>
      <c r="K1" s="187"/>
    </row>
    <row r="2" spans="1:11" s="294" customFormat="1" ht="43.5" customHeight="1">
      <c r="A2" s="359" t="str">
        <f>'Form HKLQ1-1'!A3:H3</f>
        <v>二零二零年一月至六月
January to June 2020</v>
      </c>
      <c r="B2" s="359"/>
      <c r="C2" s="358"/>
      <c r="D2" s="358"/>
      <c r="E2" s="358"/>
      <c r="F2" s="358"/>
      <c r="G2" s="358"/>
      <c r="H2" s="358"/>
      <c r="I2" s="187"/>
      <c r="J2" s="210"/>
      <c r="K2" s="187"/>
    </row>
    <row r="3" spans="1:11" ht="7.5" customHeight="1">
      <c r="A3" s="20"/>
      <c r="B3" s="20"/>
      <c r="C3" s="21"/>
      <c r="I3" s="13"/>
      <c r="J3" s="196"/>
      <c r="K3" s="13"/>
    </row>
    <row r="4" spans="1:11" s="295" customFormat="1" ht="37.5" customHeight="1">
      <c r="A4" s="360" t="s">
        <v>0</v>
      </c>
      <c r="B4" s="360"/>
      <c r="C4" s="21"/>
      <c r="D4" s="21"/>
      <c r="E4" s="21"/>
      <c r="F4" s="21"/>
      <c r="G4" s="21"/>
      <c r="H4" s="21"/>
      <c r="I4" s="21"/>
      <c r="J4" s="211"/>
      <c r="K4" s="21"/>
    </row>
    <row r="5" spans="1:11" s="295" customFormat="1" ht="37.5" customHeight="1">
      <c r="A5" s="360" t="s">
        <v>1</v>
      </c>
      <c r="B5" s="360"/>
      <c r="C5" s="21"/>
      <c r="D5" s="21"/>
      <c r="E5" s="21"/>
      <c r="F5" s="21"/>
      <c r="G5" s="21"/>
      <c r="H5" s="21"/>
      <c r="I5" s="21"/>
      <c r="J5" s="211"/>
      <c r="K5" s="21"/>
    </row>
    <row r="6" spans="1:11" ht="12.75" customHeight="1">
      <c r="A6" s="14"/>
      <c r="B6" s="14"/>
      <c r="I6" s="13"/>
      <c r="J6" s="13"/>
      <c r="K6" s="13"/>
    </row>
    <row r="7" spans="1:11" s="24" customFormat="1" ht="39.75" customHeight="1">
      <c r="A7" s="74"/>
      <c r="B7" s="76"/>
      <c r="C7" s="372" t="s">
        <v>23</v>
      </c>
      <c r="D7" s="364"/>
      <c r="E7" s="364"/>
      <c r="F7" s="364"/>
      <c r="G7" s="364"/>
      <c r="H7" s="362"/>
      <c r="I7" s="9"/>
      <c r="J7" s="194"/>
      <c r="K7" s="9"/>
    </row>
    <row r="8" spans="1:11" s="24" customFormat="1" ht="33.75" customHeight="1">
      <c r="A8" s="75"/>
      <c r="B8" s="22"/>
      <c r="C8" s="84" t="s">
        <v>261</v>
      </c>
      <c r="D8" s="381" t="s">
        <v>261</v>
      </c>
      <c r="E8" s="385"/>
      <c r="F8" s="385"/>
      <c r="G8" s="382"/>
      <c r="H8" s="84" t="s">
        <v>261</v>
      </c>
      <c r="I8" s="9"/>
      <c r="J8" s="194"/>
      <c r="K8" s="9"/>
    </row>
    <row r="9" spans="1:11" s="24" customFormat="1" ht="16.5" customHeight="1">
      <c r="A9" s="75"/>
      <c r="B9" s="22"/>
      <c r="C9" s="19" t="s">
        <v>104</v>
      </c>
      <c r="D9" s="383" t="s">
        <v>104</v>
      </c>
      <c r="E9" s="386"/>
      <c r="F9" s="386"/>
      <c r="G9" s="384"/>
      <c r="H9" s="19" t="s">
        <v>104</v>
      </c>
      <c r="I9" s="9"/>
      <c r="J9" s="194"/>
      <c r="K9" s="9"/>
    </row>
    <row r="10" spans="1:11" s="24" customFormat="1" ht="33.75" customHeight="1">
      <c r="A10" s="75"/>
      <c r="B10" s="22"/>
      <c r="C10" s="202" t="s">
        <v>686</v>
      </c>
      <c r="D10" s="202" t="s">
        <v>691</v>
      </c>
      <c r="E10" s="202" t="s">
        <v>692</v>
      </c>
      <c r="F10" s="202" t="s">
        <v>693</v>
      </c>
      <c r="G10" s="202" t="s">
        <v>694</v>
      </c>
      <c r="H10" s="203" t="s">
        <v>695</v>
      </c>
      <c r="I10" s="9"/>
      <c r="J10" s="194"/>
      <c r="K10" s="9"/>
    </row>
    <row r="11" spans="1:11" s="24" customFormat="1" ht="16.5" customHeight="1">
      <c r="A11" s="75"/>
      <c r="B11" s="22"/>
      <c r="C11" s="17" t="s">
        <v>27</v>
      </c>
      <c r="D11" s="17" t="s">
        <v>685</v>
      </c>
      <c r="E11" s="17" t="s">
        <v>687</v>
      </c>
      <c r="F11" s="17" t="s">
        <v>688</v>
      </c>
      <c r="G11" s="17" t="s">
        <v>689</v>
      </c>
      <c r="H11" s="18" t="s">
        <v>690</v>
      </c>
      <c r="I11" s="9"/>
      <c r="J11" s="194"/>
      <c r="K11" s="194"/>
    </row>
    <row r="12" spans="1:11" s="24" customFormat="1" ht="16.5" customHeight="1">
      <c r="A12" s="75"/>
      <c r="B12" s="22"/>
      <c r="C12" s="17" t="s">
        <v>45</v>
      </c>
      <c r="D12" s="17" t="s">
        <v>45</v>
      </c>
      <c r="E12" s="17" t="s">
        <v>45</v>
      </c>
      <c r="F12" s="17" t="s">
        <v>45</v>
      </c>
      <c r="G12" s="17" t="s">
        <v>45</v>
      </c>
      <c r="H12" s="18" t="s">
        <v>45</v>
      </c>
      <c r="I12" s="9"/>
      <c r="J12" s="194"/>
      <c r="K12" s="194"/>
    </row>
    <row r="13" spans="1:11" s="24" customFormat="1" ht="17.25" customHeight="1">
      <c r="A13" s="79" t="s">
        <v>46</v>
      </c>
      <c r="B13" s="82" t="s">
        <v>204</v>
      </c>
      <c r="C13" s="19"/>
      <c r="D13" s="19" t="s">
        <v>680</v>
      </c>
      <c r="E13" s="19" t="s">
        <v>681</v>
      </c>
      <c r="F13" s="19" t="s">
        <v>682</v>
      </c>
      <c r="G13" s="19" t="s">
        <v>683</v>
      </c>
      <c r="H13" s="19" t="s">
        <v>684</v>
      </c>
      <c r="I13" s="23"/>
      <c r="J13" s="195"/>
      <c r="K13" s="195"/>
    </row>
    <row r="14" spans="1:11" ht="30" customHeight="1">
      <c r="A14" s="186" t="s">
        <v>112</v>
      </c>
      <c r="B14" s="288" t="s">
        <v>597</v>
      </c>
      <c r="C14" s="217" t="s">
        <v>857</v>
      </c>
      <c r="D14" s="170" t="s">
        <v>857</v>
      </c>
      <c r="E14" s="170" t="s">
        <v>857</v>
      </c>
      <c r="F14" s="170" t="s">
        <v>857</v>
      </c>
      <c r="G14" s="170" t="s">
        <v>857</v>
      </c>
      <c r="H14" s="193" t="s">
        <v>857</v>
      </c>
      <c r="I14" s="179"/>
      <c r="J14" s="206"/>
      <c r="K14" s="206"/>
    </row>
    <row r="15" spans="1:11" ht="18" customHeight="1">
      <c r="A15" s="80" t="s">
        <v>3</v>
      </c>
      <c r="B15" s="289" t="s">
        <v>4</v>
      </c>
      <c r="C15" s="170">
        <v>7834</v>
      </c>
      <c r="D15" s="170">
        <v>2263</v>
      </c>
      <c r="E15" s="170">
        <v>22144</v>
      </c>
      <c r="F15" s="170">
        <v>30615</v>
      </c>
      <c r="G15" s="170">
        <v>49567</v>
      </c>
      <c r="H15" s="170">
        <v>104589</v>
      </c>
      <c r="I15" s="179"/>
      <c r="J15" s="206"/>
      <c r="K15" s="206"/>
    </row>
    <row r="16" spans="1:11" ht="18" customHeight="1">
      <c r="A16" s="80" t="s">
        <v>111</v>
      </c>
      <c r="B16" s="289"/>
      <c r="C16" s="170" t="s">
        <v>857</v>
      </c>
      <c r="D16" s="170" t="s">
        <v>857</v>
      </c>
      <c r="E16" s="170" t="s">
        <v>857</v>
      </c>
      <c r="F16" s="170" t="s">
        <v>857</v>
      </c>
      <c r="G16" s="170" t="s">
        <v>857</v>
      </c>
      <c r="H16" s="170" t="s">
        <v>857</v>
      </c>
      <c r="I16" s="179"/>
      <c r="J16" s="206"/>
      <c r="K16" s="206"/>
    </row>
    <row r="17" spans="1:11" ht="18" customHeight="1">
      <c r="A17" s="80" t="s">
        <v>113</v>
      </c>
      <c r="B17" s="289" t="s">
        <v>146</v>
      </c>
      <c r="C17" s="170" t="s">
        <v>857</v>
      </c>
      <c r="D17" s="170" t="s">
        <v>857</v>
      </c>
      <c r="E17" s="170" t="s">
        <v>857</v>
      </c>
      <c r="F17" s="170" t="s">
        <v>857</v>
      </c>
      <c r="G17" s="170" t="s">
        <v>857</v>
      </c>
      <c r="H17" s="170" t="s">
        <v>857</v>
      </c>
      <c r="I17" s="179"/>
      <c r="J17" s="206"/>
      <c r="K17" s="206"/>
    </row>
    <row r="18" spans="1:11" ht="18" customHeight="1">
      <c r="A18" s="80" t="s">
        <v>729</v>
      </c>
      <c r="B18" s="289" t="s">
        <v>730</v>
      </c>
      <c r="C18" s="170" t="s">
        <v>857</v>
      </c>
      <c r="D18" s="170" t="s">
        <v>857</v>
      </c>
      <c r="E18" s="170" t="s">
        <v>857</v>
      </c>
      <c r="F18" s="170" t="s">
        <v>857</v>
      </c>
      <c r="G18" s="170" t="s">
        <v>857</v>
      </c>
      <c r="H18" s="170" t="s">
        <v>857</v>
      </c>
      <c r="I18" s="179"/>
      <c r="J18" s="206"/>
      <c r="K18" s="206"/>
    </row>
    <row r="19" spans="1:11" ht="30" customHeight="1">
      <c r="A19" s="80" t="s">
        <v>114</v>
      </c>
      <c r="B19" s="289" t="s">
        <v>700</v>
      </c>
      <c r="C19" s="170">
        <v>1618</v>
      </c>
      <c r="D19" s="170">
        <v>12936</v>
      </c>
      <c r="E19" s="170">
        <v>5013</v>
      </c>
      <c r="F19" s="170">
        <v>9763</v>
      </c>
      <c r="G19" s="170">
        <v>2212</v>
      </c>
      <c r="H19" s="170">
        <v>29924</v>
      </c>
      <c r="I19" s="179"/>
      <c r="J19" s="206"/>
      <c r="K19" s="206"/>
    </row>
    <row r="20" spans="1:11" ht="17.25" customHeight="1">
      <c r="A20" s="80" t="s">
        <v>115</v>
      </c>
      <c r="B20" s="289" t="s">
        <v>701</v>
      </c>
      <c r="C20" s="170" t="s">
        <v>857</v>
      </c>
      <c r="D20" s="170" t="s">
        <v>857</v>
      </c>
      <c r="E20" s="170" t="s">
        <v>857</v>
      </c>
      <c r="F20" s="170" t="s">
        <v>857</v>
      </c>
      <c r="G20" s="170" t="s">
        <v>857</v>
      </c>
      <c r="H20" s="170" t="s">
        <v>857</v>
      </c>
      <c r="I20" s="179"/>
      <c r="J20" s="206"/>
      <c r="K20" s="206"/>
    </row>
    <row r="21" spans="1:11" ht="17.25" customHeight="1">
      <c r="A21" s="80" t="s">
        <v>116</v>
      </c>
      <c r="B21" s="289"/>
      <c r="C21" s="170" t="s">
        <v>857</v>
      </c>
      <c r="D21" s="170" t="s">
        <v>857</v>
      </c>
      <c r="E21" s="170" t="s">
        <v>857</v>
      </c>
      <c r="F21" s="170" t="s">
        <v>857</v>
      </c>
      <c r="G21" s="170" t="s">
        <v>857</v>
      </c>
      <c r="H21" s="170" t="s">
        <v>857</v>
      </c>
      <c r="I21" s="179"/>
      <c r="J21" s="206"/>
      <c r="K21" s="206"/>
    </row>
    <row r="22" spans="1:11" ht="17.25" customHeight="1">
      <c r="A22" s="80" t="s">
        <v>546</v>
      </c>
      <c r="B22" s="289" t="s">
        <v>565</v>
      </c>
      <c r="C22" s="170" t="s">
        <v>857</v>
      </c>
      <c r="D22" s="170" t="s">
        <v>857</v>
      </c>
      <c r="E22" s="170" t="s">
        <v>857</v>
      </c>
      <c r="F22" s="170" t="s">
        <v>857</v>
      </c>
      <c r="G22" s="170" t="s">
        <v>857</v>
      </c>
      <c r="H22" s="170" t="s">
        <v>857</v>
      </c>
      <c r="I22" s="179"/>
      <c r="J22" s="206"/>
      <c r="K22" s="206"/>
    </row>
    <row r="23" spans="1:11" ht="17.25" customHeight="1">
      <c r="A23" s="192" t="s">
        <v>547</v>
      </c>
      <c r="B23" s="290" t="s">
        <v>536</v>
      </c>
      <c r="C23" s="170">
        <v>5</v>
      </c>
      <c r="D23" s="170">
        <v>2989</v>
      </c>
      <c r="E23" s="170">
        <v>3084</v>
      </c>
      <c r="F23" s="170">
        <v>43</v>
      </c>
      <c r="G23" s="170">
        <v>25</v>
      </c>
      <c r="H23" s="170">
        <v>6141</v>
      </c>
      <c r="I23" s="179"/>
      <c r="J23" s="206"/>
      <c r="K23" s="206"/>
    </row>
    <row r="24" spans="1:11" ht="30" customHeight="1">
      <c r="A24" s="80" t="s">
        <v>117</v>
      </c>
      <c r="B24" s="289" t="s">
        <v>150</v>
      </c>
      <c r="C24" s="170" t="s">
        <v>857</v>
      </c>
      <c r="D24" s="170" t="s">
        <v>857</v>
      </c>
      <c r="E24" s="170" t="s">
        <v>857</v>
      </c>
      <c r="F24" s="170" t="s">
        <v>857</v>
      </c>
      <c r="G24" s="170" t="s">
        <v>857</v>
      </c>
      <c r="H24" s="170" t="s">
        <v>857</v>
      </c>
      <c r="I24" s="179"/>
      <c r="J24" s="206"/>
      <c r="K24" s="206"/>
    </row>
    <row r="25" spans="1:11" ht="17.25" customHeight="1">
      <c r="A25" s="80" t="s">
        <v>843</v>
      </c>
      <c r="B25" s="289" t="s">
        <v>844</v>
      </c>
      <c r="C25" s="170">
        <v>1160</v>
      </c>
      <c r="D25" s="170">
        <v>307</v>
      </c>
      <c r="E25" s="170">
        <v>144</v>
      </c>
      <c r="F25" s="170">
        <v>290</v>
      </c>
      <c r="G25" s="170">
        <v>43</v>
      </c>
      <c r="H25" s="170">
        <v>784</v>
      </c>
      <c r="I25" s="179"/>
      <c r="J25" s="206"/>
      <c r="K25" s="206"/>
    </row>
    <row r="26" spans="1:11" ht="17.25" customHeight="1">
      <c r="A26" s="80" t="s">
        <v>731</v>
      </c>
      <c r="B26" s="289" t="s">
        <v>732</v>
      </c>
      <c r="C26" s="170">
        <v>81</v>
      </c>
      <c r="D26" s="170">
        <v>14848</v>
      </c>
      <c r="E26" s="170">
        <v>6732</v>
      </c>
      <c r="F26" s="170">
        <v>4977</v>
      </c>
      <c r="G26" s="170">
        <v>676</v>
      </c>
      <c r="H26" s="170">
        <v>27233</v>
      </c>
      <c r="I26" s="179"/>
      <c r="J26" s="206"/>
      <c r="K26" s="206"/>
    </row>
    <row r="27" spans="1:11" ht="17.25" customHeight="1">
      <c r="A27" s="80" t="s">
        <v>817</v>
      </c>
      <c r="B27" s="289" t="s">
        <v>818</v>
      </c>
      <c r="C27" s="170" t="s">
        <v>857</v>
      </c>
      <c r="D27" s="170" t="s">
        <v>857</v>
      </c>
      <c r="E27" s="170">
        <v>7</v>
      </c>
      <c r="F27" s="170">
        <v>43</v>
      </c>
      <c r="G27" s="170">
        <v>3674</v>
      </c>
      <c r="H27" s="170">
        <v>3724</v>
      </c>
      <c r="I27" s="179"/>
      <c r="J27" s="206"/>
      <c r="K27" s="206"/>
    </row>
    <row r="28" spans="1:11" ht="17.25" customHeight="1">
      <c r="A28" s="192" t="s">
        <v>596</v>
      </c>
      <c r="B28" s="290"/>
      <c r="C28" s="170" t="s">
        <v>857</v>
      </c>
      <c r="D28" s="170" t="s">
        <v>857</v>
      </c>
      <c r="E28" s="170" t="s">
        <v>857</v>
      </c>
      <c r="F28" s="170" t="s">
        <v>857</v>
      </c>
      <c r="G28" s="170" t="s">
        <v>857</v>
      </c>
      <c r="H28" s="170" t="s">
        <v>857</v>
      </c>
      <c r="I28" s="179"/>
      <c r="J28" s="206"/>
      <c r="K28" s="206"/>
    </row>
    <row r="29" spans="1:11" ht="30" customHeight="1">
      <c r="A29" s="80" t="s">
        <v>118</v>
      </c>
      <c r="B29" s="289" t="s">
        <v>566</v>
      </c>
      <c r="C29" s="170" t="s">
        <v>857</v>
      </c>
      <c r="D29" s="170">
        <v>17531</v>
      </c>
      <c r="E29" s="170">
        <v>11577</v>
      </c>
      <c r="F29" s="170">
        <v>2090</v>
      </c>
      <c r="G29" s="170">
        <v>1665</v>
      </c>
      <c r="H29" s="170">
        <v>32863</v>
      </c>
      <c r="I29" s="179"/>
      <c r="J29" s="206"/>
      <c r="K29" s="206"/>
    </row>
    <row r="30" spans="1:11" ht="17.25" customHeight="1">
      <c r="A30" s="80" t="s">
        <v>834</v>
      </c>
      <c r="B30" s="289" t="s">
        <v>835</v>
      </c>
      <c r="C30" s="170" t="s">
        <v>857</v>
      </c>
      <c r="D30" s="170" t="s">
        <v>857</v>
      </c>
      <c r="E30" s="170" t="s">
        <v>857</v>
      </c>
      <c r="F30" s="170" t="s">
        <v>857</v>
      </c>
      <c r="G30" s="170" t="s">
        <v>857</v>
      </c>
      <c r="H30" s="170" t="s">
        <v>857</v>
      </c>
      <c r="I30" s="179"/>
      <c r="J30" s="206"/>
      <c r="K30" s="206"/>
    </row>
    <row r="31" spans="1:11" ht="17.25" customHeight="1">
      <c r="A31" s="80" t="s">
        <v>702</v>
      </c>
      <c r="B31" s="289" t="s">
        <v>703</v>
      </c>
      <c r="C31" s="170" t="s">
        <v>857</v>
      </c>
      <c r="D31" s="170">
        <v>149</v>
      </c>
      <c r="E31" s="170">
        <v>1177</v>
      </c>
      <c r="F31" s="170">
        <v>325</v>
      </c>
      <c r="G31" s="170">
        <v>189</v>
      </c>
      <c r="H31" s="170">
        <v>1840</v>
      </c>
      <c r="I31" s="179"/>
      <c r="J31" s="206"/>
      <c r="K31" s="206"/>
    </row>
    <row r="32" spans="1:11" ht="17.25" customHeight="1">
      <c r="A32" s="80" t="s">
        <v>711</v>
      </c>
      <c r="B32" s="289" t="s">
        <v>101</v>
      </c>
      <c r="C32" s="170">
        <v>175</v>
      </c>
      <c r="D32" s="170">
        <v>9</v>
      </c>
      <c r="E32" s="170">
        <v>1033</v>
      </c>
      <c r="F32" s="170">
        <v>1572</v>
      </c>
      <c r="G32" s="170">
        <v>3509</v>
      </c>
      <c r="H32" s="170">
        <v>6123</v>
      </c>
      <c r="I32" s="179"/>
      <c r="J32" s="206"/>
      <c r="K32" s="206"/>
    </row>
    <row r="33" spans="1:11" ht="17.25" customHeight="1">
      <c r="A33" s="192" t="s">
        <v>548</v>
      </c>
      <c r="B33" s="290" t="s">
        <v>567</v>
      </c>
      <c r="C33" s="170" t="s">
        <v>857</v>
      </c>
      <c r="D33" s="170">
        <v>638</v>
      </c>
      <c r="E33" s="170">
        <v>660</v>
      </c>
      <c r="F33" s="170" t="s">
        <v>857</v>
      </c>
      <c r="G33" s="170">
        <v>36</v>
      </c>
      <c r="H33" s="170">
        <v>1334</v>
      </c>
      <c r="I33" s="179"/>
      <c r="J33" s="206"/>
      <c r="K33" s="206"/>
    </row>
    <row r="34" spans="1:11" ht="30" customHeight="1">
      <c r="A34" s="192" t="s">
        <v>549</v>
      </c>
      <c r="B34" s="290"/>
      <c r="C34" s="170" t="s">
        <v>857</v>
      </c>
      <c r="D34" s="170" t="s">
        <v>857</v>
      </c>
      <c r="E34" s="170" t="s">
        <v>857</v>
      </c>
      <c r="F34" s="170" t="s">
        <v>857</v>
      </c>
      <c r="G34" s="170" t="s">
        <v>857</v>
      </c>
      <c r="H34" s="170" t="s">
        <v>857</v>
      </c>
      <c r="I34" s="179"/>
      <c r="J34" s="206"/>
      <c r="K34" s="206"/>
    </row>
    <row r="35" spans="1:11" ht="17.25" customHeight="1">
      <c r="A35" s="192" t="s">
        <v>550</v>
      </c>
      <c r="B35" s="290" t="s">
        <v>733</v>
      </c>
      <c r="C35" s="170">
        <v>17</v>
      </c>
      <c r="D35" s="170" t="s">
        <v>857</v>
      </c>
      <c r="E35" s="170">
        <v>5</v>
      </c>
      <c r="F35" s="170">
        <v>74</v>
      </c>
      <c r="G35" s="170">
        <v>53</v>
      </c>
      <c r="H35" s="170">
        <v>132</v>
      </c>
      <c r="I35" s="179"/>
      <c r="J35" s="206"/>
      <c r="K35" s="206"/>
    </row>
    <row r="36" spans="1:11" ht="17.25" customHeight="1">
      <c r="A36" s="80" t="s">
        <v>715</v>
      </c>
      <c r="B36" s="289" t="s">
        <v>568</v>
      </c>
      <c r="C36" s="170">
        <v>698</v>
      </c>
      <c r="D36" s="170">
        <v>637</v>
      </c>
      <c r="E36" s="170">
        <v>4381</v>
      </c>
      <c r="F36" s="170">
        <v>6339</v>
      </c>
      <c r="G36" s="170">
        <v>8486</v>
      </c>
      <c r="H36" s="170">
        <v>19843</v>
      </c>
      <c r="I36" s="179"/>
      <c r="J36" s="206"/>
      <c r="K36" s="206"/>
    </row>
    <row r="37" spans="1:11" ht="17.25" customHeight="1">
      <c r="A37" s="192" t="s">
        <v>716</v>
      </c>
      <c r="B37" s="291" t="s">
        <v>717</v>
      </c>
      <c r="C37" s="170" t="s">
        <v>857</v>
      </c>
      <c r="D37" s="170">
        <v>242</v>
      </c>
      <c r="E37" s="170">
        <v>16</v>
      </c>
      <c r="F37" s="170">
        <v>7</v>
      </c>
      <c r="G37" s="170" t="s">
        <v>857</v>
      </c>
      <c r="H37" s="170">
        <v>265</v>
      </c>
      <c r="I37" s="179"/>
      <c r="J37" s="206"/>
      <c r="K37" s="206"/>
    </row>
    <row r="38" spans="1:11" ht="17.25" customHeight="1">
      <c r="A38" s="231" t="s">
        <v>698</v>
      </c>
      <c r="B38" s="292" t="s">
        <v>699</v>
      </c>
      <c r="C38" s="171">
        <v>986</v>
      </c>
      <c r="D38" s="171">
        <v>1971</v>
      </c>
      <c r="E38" s="171">
        <v>2370</v>
      </c>
      <c r="F38" s="171">
        <v>3698</v>
      </c>
      <c r="G38" s="171">
        <v>14081</v>
      </c>
      <c r="H38" s="171">
        <v>22120</v>
      </c>
      <c r="I38" s="191"/>
      <c r="J38" s="206"/>
      <c r="K38" s="206"/>
    </row>
    <row r="39" spans="1:11" ht="30" customHeight="1">
      <c r="A39" s="80" t="s">
        <v>576</v>
      </c>
      <c r="B39" s="289" t="s">
        <v>577</v>
      </c>
      <c r="C39" s="193" t="s">
        <v>857</v>
      </c>
      <c r="D39" s="193" t="s">
        <v>857</v>
      </c>
      <c r="E39" s="193" t="s">
        <v>857</v>
      </c>
      <c r="F39" s="193" t="s">
        <v>857</v>
      </c>
      <c r="G39" s="193" t="s">
        <v>857</v>
      </c>
      <c r="H39" s="193" t="s">
        <v>857</v>
      </c>
      <c r="I39" s="191"/>
      <c r="J39" s="206"/>
      <c r="K39" s="206"/>
    </row>
    <row r="40" spans="1:11" ht="18" customHeight="1">
      <c r="A40" s="80" t="s">
        <v>734</v>
      </c>
      <c r="B40" s="289" t="s">
        <v>728</v>
      </c>
      <c r="C40" s="170">
        <v>2</v>
      </c>
      <c r="D40" s="170">
        <v>364</v>
      </c>
      <c r="E40" s="170">
        <v>747</v>
      </c>
      <c r="F40" s="170">
        <v>355</v>
      </c>
      <c r="G40" s="170">
        <v>351</v>
      </c>
      <c r="H40" s="170">
        <v>1817</v>
      </c>
      <c r="I40" s="191"/>
      <c r="J40" s="206"/>
      <c r="K40" s="206"/>
    </row>
    <row r="41" spans="1:11" ht="18" customHeight="1">
      <c r="A41" s="80" t="s">
        <v>551</v>
      </c>
      <c r="B41" s="289" t="s">
        <v>532</v>
      </c>
      <c r="C41" s="170">
        <v>317</v>
      </c>
      <c r="D41" s="170">
        <v>5643</v>
      </c>
      <c r="E41" s="170">
        <v>7300</v>
      </c>
      <c r="F41" s="170">
        <v>7064</v>
      </c>
      <c r="G41" s="170">
        <v>1240</v>
      </c>
      <c r="H41" s="170">
        <v>21247</v>
      </c>
      <c r="I41" s="191"/>
      <c r="J41" s="206"/>
      <c r="K41" s="206"/>
    </row>
    <row r="42" spans="1:11" ht="18" customHeight="1">
      <c r="A42" s="80" t="s">
        <v>119</v>
      </c>
      <c r="B42" s="289"/>
      <c r="C42" s="170" t="s">
        <v>857</v>
      </c>
      <c r="D42" s="170" t="s">
        <v>857</v>
      </c>
      <c r="E42" s="170" t="s">
        <v>857</v>
      </c>
      <c r="F42" s="170" t="s">
        <v>857</v>
      </c>
      <c r="G42" s="170" t="s">
        <v>857</v>
      </c>
      <c r="H42" s="170" t="s">
        <v>857</v>
      </c>
      <c r="I42" s="191"/>
      <c r="J42" s="206"/>
      <c r="K42" s="206"/>
    </row>
    <row r="43" spans="1:11" ht="18" customHeight="1">
      <c r="A43" s="80" t="s">
        <v>813</v>
      </c>
      <c r="B43" s="289" t="s">
        <v>812</v>
      </c>
      <c r="C43" s="170">
        <v>987</v>
      </c>
      <c r="D43" s="170" t="s">
        <v>857</v>
      </c>
      <c r="E43" s="170" t="s">
        <v>857</v>
      </c>
      <c r="F43" s="170" t="s">
        <v>857</v>
      </c>
      <c r="G43" s="170" t="s">
        <v>857</v>
      </c>
      <c r="H43" s="170" t="s">
        <v>857</v>
      </c>
      <c r="I43" s="191"/>
      <c r="J43" s="206"/>
      <c r="K43" s="206"/>
    </row>
    <row r="44" spans="1:11" ht="30" customHeight="1">
      <c r="A44" s="80" t="s">
        <v>120</v>
      </c>
      <c r="B44" s="289" t="s">
        <v>154</v>
      </c>
      <c r="C44" s="170">
        <v>1168</v>
      </c>
      <c r="D44" s="170">
        <v>1086</v>
      </c>
      <c r="E44" s="170">
        <v>279</v>
      </c>
      <c r="F44" s="170">
        <v>195</v>
      </c>
      <c r="G44" s="170">
        <v>22</v>
      </c>
      <c r="H44" s="170">
        <v>1582</v>
      </c>
      <c r="I44" s="191"/>
      <c r="J44" s="206"/>
      <c r="K44" s="206"/>
    </row>
    <row r="45" spans="1:11" ht="18" customHeight="1">
      <c r="A45" s="80" t="s">
        <v>121</v>
      </c>
      <c r="B45" s="289" t="s">
        <v>157</v>
      </c>
      <c r="C45" s="170" t="s">
        <v>857</v>
      </c>
      <c r="D45" s="170" t="s">
        <v>857</v>
      </c>
      <c r="E45" s="170" t="s">
        <v>857</v>
      </c>
      <c r="F45" s="170" t="s">
        <v>857</v>
      </c>
      <c r="G45" s="170" t="s">
        <v>857</v>
      </c>
      <c r="H45" s="170" t="s">
        <v>857</v>
      </c>
      <c r="I45" s="191"/>
      <c r="J45" s="206"/>
      <c r="K45" s="206"/>
    </row>
    <row r="46" spans="1:11" ht="18" customHeight="1">
      <c r="A46" s="80" t="s">
        <v>122</v>
      </c>
      <c r="B46" s="289" t="s">
        <v>159</v>
      </c>
      <c r="C46" s="170">
        <v>268</v>
      </c>
      <c r="D46" s="170">
        <v>16298</v>
      </c>
      <c r="E46" s="170">
        <v>8653</v>
      </c>
      <c r="F46" s="170">
        <v>782</v>
      </c>
      <c r="G46" s="170">
        <v>4634</v>
      </c>
      <c r="H46" s="170">
        <v>30367</v>
      </c>
      <c r="I46" s="191"/>
      <c r="J46" s="206"/>
      <c r="K46" s="206"/>
    </row>
    <row r="47" spans="1:11" ht="18" customHeight="1">
      <c r="A47" s="80" t="s">
        <v>123</v>
      </c>
      <c r="B47" s="289" t="s">
        <v>161</v>
      </c>
      <c r="C47" s="170" t="s">
        <v>857</v>
      </c>
      <c r="D47" s="170">
        <v>2</v>
      </c>
      <c r="E47" s="170">
        <v>13</v>
      </c>
      <c r="F47" s="170">
        <v>32</v>
      </c>
      <c r="G47" s="170">
        <v>6</v>
      </c>
      <c r="H47" s="170">
        <v>53</v>
      </c>
      <c r="I47" s="191"/>
      <c r="J47" s="206"/>
      <c r="K47" s="206"/>
    </row>
    <row r="48" spans="1:11" ht="18" customHeight="1">
      <c r="A48" s="80" t="s">
        <v>124</v>
      </c>
      <c r="B48" s="289" t="s">
        <v>578</v>
      </c>
      <c r="C48" s="170">
        <v>5665</v>
      </c>
      <c r="D48" s="170">
        <v>785</v>
      </c>
      <c r="E48" s="170">
        <v>6962</v>
      </c>
      <c r="F48" s="170">
        <v>15532</v>
      </c>
      <c r="G48" s="170">
        <v>77712</v>
      </c>
      <c r="H48" s="170">
        <v>100991</v>
      </c>
      <c r="I48" s="191"/>
      <c r="J48" s="206"/>
      <c r="K48" s="206"/>
    </row>
    <row r="49" spans="1:11" ht="30" customHeight="1">
      <c r="A49" s="80" t="s">
        <v>125</v>
      </c>
      <c r="B49" s="289"/>
      <c r="C49" s="170" t="s">
        <v>857</v>
      </c>
      <c r="D49" s="170" t="s">
        <v>857</v>
      </c>
      <c r="E49" s="170" t="s">
        <v>857</v>
      </c>
      <c r="F49" s="170" t="s">
        <v>857</v>
      </c>
      <c r="G49" s="170" t="s">
        <v>857</v>
      </c>
      <c r="H49" s="170" t="s">
        <v>857</v>
      </c>
      <c r="I49" s="191"/>
      <c r="J49" s="206"/>
      <c r="K49" s="206"/>
    </row>
    <row r="50" spans="1:11" ht="18" customHeight="1">
      <c r="A50" s="80" t="s">
        <v>552</v>
      </c>
      <c r="B50" s="289" t="s">
        <v>579</v>
      </c>
      <c r="C50" s="170" t="s">
        <v>857</v>
      </c>
      <c r="D50" s="170">
        <v>19</v>
      </c>
      <c r="E50" s="170">
        <v>306</v>
      </c>
      <c r="F50" s="170">
        <v>2439</v>
      </c>
      <c r="G50" s="170">
        <v>210</v>
      </c>
      <c r="H50" s="170">
        <v>2974</v>
      </c>
      <c r="I50" s="191"/>
      <c r="J50" s="206"/>
      <c r="K50" s="206"/>
    </row>
    <row r="51" spans="1:11" ht="18" customHeight="1">
      <c r="A51" s="80" t="s">
        <v>126</v>
      </c>
      <c r="B51" s="289" t="s">
        <v>164</v>
      </c>
      <c r="C51" s="170" t="s">
        <v>857</v>
      </c>
      <c r="D51" s="170" t="s">
        <v>857</v>
      </c>
      <c r="E51" s="170" t="s">
        <v>857</v>
      </c>
      <c r="F51" s="170" t="s">
        <v>857</v>
      </c>
      <c r="G51" s="170" t="s">
        <v>857</v>
      </c>
      <c r="H51" s="170" t="s">
        <v>857</v>
      </c>
      <c r="I51" s="191"/>
      <c r="J51" s="206"/>
      <c r="K51" s="206"/>
    </row>
    <row r="52" spans="1:11" ht="18" customHeight="1">
      <c r="A52" s="80" t="s">
        <v>553</v>
      </c>
      <c r="B52" s="289"/>
      <c r="C52" s="170" t="s">
        <v>857</v>
      </c>
      <c r="D52" s="170" t="s">
        <v>857</v>
      </c>
      <c r="E52" s="170" t="s">
        <v>857</v>
      </c>
      <c r="F52" s="170" t="s">
        <v>857</v>
      </c>
      <c r="G52" s="170" t="s">
        <v>857</v>
      </c>
      <c r="H52" s="170" t="s">
        <v>857</v>
      </c>
      <c r="I52" s="191"/>
      <c r="J52" s="206"/>
      <c r="K52" s="206"/>
    </row>
    <row r="53" spans="1:11" ht="18" customHeight="1">
      <c r="A53" s="80" t="s">
        <v>127</v>
      </c>
      <c r="B53" s="289"/>
      <c r="C53" s="170" t="s">
        <v>857</v>
      </c>
      <c r="D53" s="170" t="s">
        <v>857</v>
      </c>
      <c r="E53" s="170" t="s">
        <v>857</v>
      </c>
      <c r="F53" s="170" t="s">
        <v>857</v>
      </c>
      <c r="G53" s="170" t="s">
        <v>857</v>
      </c>
      <c r="H53" s="170" t="s">
        <v>857</v>
      </c>
      <c r="I53" s="191"/>
      <c r="J53" s="206"/>
      <c r="K53" s="206"/>
    </row>
    <row r="54" spans="1:11" ht="30" customHeight="1">
      <c r="A54" s="80" t="s">
        <v>128</v>
      </c>
      <c r="B54" s="289" t="s">
        <v>168</v>
      </c>
      <c r="C54" s="170" t="s">
        <v>857</v>
      </c>
      <c r="D54" s="170" t="s">
        <v>857</v>
      </c>
      <c r="E54" s="170" t="s">
        <v>857</v>
      </c>
      <c r="F54" s="170">
        <v>55</v>
      </c>
      <c r="G54" s="170">
        <v>90</v>
      </c>
      <c r="H54" s="170">
        <v>145</v>
      </c>
      <c r="I54" s="191"/>
      <c r="J54" s="206"/>
      <c r="K54" s="206"/>
    </row>
    <row r="55" spans="1:11" ht="18" customHeight="1">
      <c r="A55" s="80" t="s">
        <v>832</v>
      </c>
      <c r="B55" s="289"/>
      <c r="C55" s="170" t="s">
        <v>857</v>
      </c>
      <c r="D55" s="170" t="s">
        <v>857</v>
      </c>
      <c r="E55" s="170" t="s">
        <v>857</v>
      </c>
      <c r="F55" s="170" t="s">
        <v>857</v>
      </c>
      <c r="G55" s="170" t="s">
        <v>857</v>
      </c>
      <c r="H55" s="170" t="s">
        <v>857</v>
      </c>
      <c r="I55" s="191"/>
      <c r="J55" s="206"/>
      <c r="K55" s="206"/>
    </row>
    <row r="56" spans="1:11" ht="18" customHeight="1">
      <c r="A56" s="80" t="s">
        <v>697</v>
      </c>
      <c r="B56" s="289" t="s">
        <v>696</v>
      </c>
      <c r="C56" s="170" t="s">
        <v>857</v>
      </c>
      <c r="D56" s="170" t="s">
        <v>857</v>
      </c>
      <c r="E56" s="170" t="s">
        <v>857</v>
      </c>
      <c r="F56" s="170" t="s">
        <v>857</v>
      </c>
      <c r="G56" s="170" t="s">
        <v>857</v>
      </c>
      <c r="H56" s="170" t="s">
        <v>857</v>
      </c>
      <c r="I56" s="191"/>
      <c r="J56" s="206"/>
      <c r="K56" s="206"/>
    </row>
    <row r="57" spans="1:11" ht="18" customHeight="1">
      <c r="A57" s="80" t="s">
        <v>554</v>
      </c>
      <c r="B57" s="289"/>
      <c r="C57" s="170" t="s">
        <v>857</v>
      </c>
      <c r="D57" s="170" t="s">
        <v>857</v>
      </c>
      <c r="E57" s="170" t="s">
        <v>857</v>
      </c>
      <c r="F57" s="170" t="s">
        <v>857</v>
      </c>
      <c r="G57" s="170" t="s">
        <v>857</v>
      </c>
      <c r="H57" s="170" t="s">
        <v>857</v>
      </c>
      <c r="I57" s="191"/>
      <c r="J57" s="206"/>
      <c r="K57" s="206"/>
    </row>
    <row r="58" spans="1:11" ht="18" customHeight="1">
      <c r="A58" s="80" t="s">
        <v>129</v>
      </c>
      <c r="B58" s="289" t="s">
        <v>171</v>
      </c>
      <c r="C58" s="170" t="s">
        <v>857</v>
      </c>
      <c r="D58" s="170" t="s">
        <v>857</v>
      </c>
      <c r="E58" s="170" t="s">
        <v>857</v>
      </c>
      <c r="F58" s="170" t="s">
        <v>857</v>
      </c>
      <c r="G58" s="170" t="s">
        <v>857</v>
      </c>
      <c r="H58" s="170" t="s">
        <v>857</v>
      </c>
      <c r="I58" s="191"/>
      <c r="J58" s="206"/>
      <c r="K58" s="206"/>
    </row>
    <row r="59" spans="1:11" ht="30" customHeight="1">
      <c r="A59" s="80" t="s">
        <v>662</v>
      </c>
      <c r="B59" s="289" t="s">
        <v>663</v>
      </c>
      <c r="C59" s="170">
        <v>1213</v>
      </c>
      <c r="D59" s="170">
        <v>1042</v>
      </c>
      <c r="E59" s="170">
        <v>19426</v>
      </c>
      <c r="F59" s="170">
        <v>17998</v>
      </c>
      <c r="G59" s="170">
        <v>17283</v>
      </c>
      <c r="H59" s="170">
        <v>55749</v>
      </c>
      <c r="I59" s="191"/>
      <c r="J59" s="206"/>
      <c r="K59" s="206"/>
    </row>
    <row r="60" spans="1:11" ht="18" customHeight="1">
      <c r="A60" s="80" t="s">
        <v>842</v>
      </c>
      <c r="B60" s="289"/>
      <c r="C60" s="170">
        <v>39</v>
      </c>
      <c r="D60" s="170" t="s">
        <v>857</v>
      </c>
      <c r="E60" s="170" t="s">
        <v>857</v>
      </c>
      <c r="F60" s="170" t="s">
        <v>857</v>
      </c>
      <c r="G60" s="170" t="s">
        <v>857</v>
      </c>
      <c r="H60" s="170" t="s">
        <v>857</v>
      </c>
      <c r="I60" s="191"/>
      <c r="J60" s="206"/>
      <c r="K60" s="206"/>
    </row>
    <row r="61" spans="1:11" ht="18" customHeight="1">
      <c r="A61" s="80" t="s">
        <v>130</v>
      </c>
      <c r="B61" s="289"/>
      <c r="C61" s="170" t="s">
        <v>857</v>
      </c>
      <c r="D61" s="170" t="s">
        <v>857</v>
      </c>
      <c r="E61" s="170" t="s">
        <v>857</v>
      </c>
      <c r="F61" s="170" t="s">
        <v>857</v>
      </c>
      <c r="G61" s="170" t="s">
        <v>857</v>
      </c>
      <c r="H61" s="170" t="s">
        <v>857</v>
      </c>
      <c r="I61" s="191"/>
      <c r="J61" s="206"/>
      <c r="K61" s="206"/>
    </row>
    <row r="62" spans="1:11" ht="18" customHeight="1">
      <c r="A62" s="80" t="s">
        <v>814</v>
      </c>
      <c r="B62" s="289"/>
      <c r="C62" s="170" t="s">
        <v>857</v>
      </c>
      <c r="D62" s="170" t="s">
        <v>857</v>
      </c>
      <c r="E62" s="170" t="s">
        <v>857</v>
      </c>
      <c r="F62" s="170" t="s">
        <v>857</v>
      </c>
      <c r="G62" s="170" t="s">
        <v>857</v>
      </c>
      <c r="H62" s="170" t="s">
        <v>857</v>
      </c>
      <c r="I62" s="191"/>
      <c r="J62" s="206"/>
      <c r="K62" s="206"/>
    </row>
    <row r="63" spans="1:11" ht="18" customHeight="1">
      <c r="A63" s="296" t="s">
        <v>713</v>
      </c>
      <c r="B63" s="297"/>
      <c r="C63" s="171" t="s">
        <v>857</v>
      </c>
      <c r="D63" s="171" t="s">
        <v>857</v>
      </c>
      <c r="E63" s="171" t="s">
        <v>857</v>
      </c>
      <c r="F63" s="171" t="s">
        <v>857</v>
      </c>
      <c r="G63" s="171" t="s">
        <v>857</v>
      </c>
      <c r="H63" s="171" t="s">
        <v>857</v>
      </c>
      <c r="I63" s="191"/>
      <c r="J63" s="206"/>
      <c r="K63" s="206"/>
    </row>
    <row r="64" spans="1:11" ht="30" customHeight="1">
      <c r="A64" s="80" t="s">
        <v>131</v>
      </c>
      <c r="B64" s="289" t="s">
        <v>173</v>
      </c>
      <c r="C64" s="170" t="s">
        <v>857</v>
      </c>
      <c r="D64" s="170" t="s">
        <v>857</v>
      </c>
      <c r="E64" s="170" t="s">
        <v>857</v>
      </c>
      <c r="F64" s="170" t="s">
        <v>857</v>
      </c>
      <c r="G64" s="170" t="s">
        <v>857</v>
      </c>
      <c r="H64" s="170" t="s">
        <v>857</v>
      </c>
      <c r="I64" s="191"/>
      <c r="J64" s="206"/>
      <c r="K64" s="206"/>
    </row>
    <row r="65" spans="1:11" ht="18" customHeight="1">
      <c r="A65" s="80" t="s">
        <v>594</v>
      </c>
      <c r="B65" s="289" t="s">
        <v>591</v>
      </c>
      <c r="C65" s="170" t="s">
        <v>857</v>
      </c>
      <c r="D65" s="170" t="s">
        <v>857</v>
      </c>
      <c r="E65" s="170" t="s">
        <v>857</v>
      </c>
      <c r="F65" s="170" t="s">
        <v>857</v>
      </c>
      <c r="G65" s="170" t="s">
        <v>857</v>
      </c>
      <c r="H65" s="170" t="s">
        <v>857</v>
      </c>
      <c r="I65" s="191"/>
      <c r="J65" s="206"/>
      <c r="K65" s="206"/>
    </row>
    <row r="66" spans="1:11" ht="18" customHeight="1">
      <c r="A66" s="80" t="s">
        <v>708</v>
      </c>
      <c r="B66" s="289"/>
      <c r="C66" s="170" t="s">
        <v>857</v>
      </c>
      <c r="D66" s="170" t="s">
        <v>857</v>
      </c>
      <c r="E66" s="170" t="s">
        <v>857</v>
      </c>
      <c r="F66" s="170" t="s">
        <v>857</v>
      </c>
      <c r="G66" s="170" t="s">
        <v>857</v>
      </c>
      <c r="H66" s="170" t="s">
        <v>857</v>
      </c>
      <c r="I66" s="191"/>
      <c r="J66" s="206"/>
      <c r="K66" s="206"/>
    </row>
    <row r="67" spans="1:11" ht="18" customHeight="1">
      <c r="A67" s="80" t="s">
        <v>132</v>
      </c>
      <c r="B67" s="289" t="s">
        <v>175</v>
      </c>
      <c r="C67" s="170" t="s">
        <v>857</v>
      </c>
      <c r="D67" s="170" t="s">
        <v>857</v>
      </c>
      <c r="E67" s="170" t="s">
        <v>857</v>
      </c>
      <c r="F67" s="170" t="s">
        <v>857</v>
      </c>
      <c r="G67" s="170" t="s">
        <v>857</v>
      </c>
      <c r="H67" s="170" t="s">
        <v>857</v>
      </c>
      <c r="I67" s="191"/>
      <c r="J67" s="206"/>
      <c r="K67" s="206"/>
    </row>
    <row r="68" spans="1:11" ht="18" customHeight="1">
      <c r="A68" s="192" t="s">
        <v>718</v>
      </c>
      <c r="B68" s="290"/>
      <c r="C68" s="170">
        <v>151</v>
      </c>
      <c r="D68" s="170" t="s">
        <v>857</v>
      </c>
      <c r="E68" s="170" t="s">
        <v>857</v>
      </c>
      <c r="F68" s="170" t="s">
        <v>857</v>
      </c>
      <c r="G68" s="170" t="s">
        <v>857</v>
      </c>
      <c r="H68" s="170" t="s">
        <v>857</v>
      </c>
      <c r="I68" s="191"/>
      <c r="J68" s="206"/>
      <c r="K68" s="206"/>
    </row>
    <row r="69" spans="1:11" ht="30" customHeight="1">
      <c r="A69" s="80" t="s">
        <v>555</v>
      </c>
      <c r="B69" s="290" t="s">
        <v>580</v>
      </c>
      <c r="C69" s="170">
        <v>46</v>
      </c>
      <c r="D69" s="170" t="s">
        <v>857</v>
      </c>
      <c r="E69" s="170" t="s">
        <v>857</v>
      </c>
      <c r="F69" s="170">
        <v>2</v>
      </c>
      <c r="G69" s="170" t="s">
        <v>857</v>
      </c>
      <c r="H69" s="170">
        <v>2</v>
      </c>
      <c r="I69" s="191"/>
      <c r="J69" s="206"/>
      <c r="K69" s="206"/>
    </row>
    <row r="70" spans="1:11" ht="18" customHeight="1">
      <c r="A70" s="80" t="s">
        <v>556</v>
      </c>
      <c r="B70" s="289" t="s">
        <v>468</v>
      </c>
      <c r="C70" s="170">
        <v>803</v>
      </c>
      <c r="D70" s="170">
        <v>5838</v>
      </c>
      <c r="E70" s="170">
        <v>2801</v>
      </c>
      <c r="F70" s="170">
        <v>5225</v>
      </c>
      <c r="G70" s="170">
        <v>3090</v>
      </c>
      <c r="H70" s="170">
        <v>16954</v>
      </c>
      <c r="I70" s="191"/>
      <c r="J70" s="206"/>
      <c r="K70" s="206"/>
    </row>
    <row r="71" spans="1:11" ht="18" customHeight="1">
      <c r="A71" s="80" t="s">
        <v>830</v>
      </c>
      <c r="B71" s="289" t="s">
        <v>831</v>
      </c>
      <c r="C71" s="170" t="s">
        <v>857</v>
      </c>
      <c r="D71" s="170" t="s">
        <v>857</v>
      </c>
      <c r="E71" s="170" t="s">
        <v>857</v>
      </c>
      <c r="F71" s="170" t="s">
        <v>857</v>
      </c>
      <c r="G71" s="170" t="s">
        <v>857</v>
      </c>
      <c r="H71" s="170" t="s">
        <v>857</v>
      </c>
      <c r="I71" s="191"/>
      <c r="J71" s="206"/>
      <c r="K71" s="206"/>
    </row>
    <row r="72" spans="1:11" ht="18" customHeight="1">
      <c r="A72" s="80" t="s">
        <v>806</v>
      </c>
      <c r="B72" s="289" t="s">
        <v>807</v>
      </c>
      <c r="C72" s="170" t="s">
        <v>857</v>
      </c>
      <c r="D72" s="170">
        <v>1508</v>
      </c>
      <c r="E72" s="170">
        <v>1032</v>
      </c>
      <c r="F72" s="170">
        <v>1052</v>
      </c>
      <c r="G72" s="170">
        <v>18</v>
      </c>
      <c r="H72" s="170">
        <v>3610</v>
      </c>
      <c r="I72" s="191"/>
      <c r="J72" s="206"/>
      <c r="K72" s="206"/>
    </row>
    <row r="73" spans="1:11" ht="18" customHeight="1">
      <c r="A73" s="80" t="s">
        <v>557</v>
      </c>
      <c r="B73" s="289" t="s">
        <v>563</v>
      </c>
      <c r="C73" s="170" t="s">
        <v>857</v>
      </c>
      <c r="D73" s="170" t="s">
        <v>857</v>
      </c>
      <c r="E73" s="170" t="s">
        <v>857</v>
      </c>
      <c r="F73" s="170" t="s">
        <v>857</v>
      </c>
      <c r="G73" s="170" t="s">
        <v>857</v>
      </c>
      <c r="H73" s="170" t="s">
        <v>857</v>
      </c>
      <c r="I73" s="191"/>
      <c r="J73" s="206"/>
      <c r="K73" s="206"/>
    </row>
    <row r="74" spans="1:11" ht="30" customHeight="1">
      <c r="A74" s="80" t="s">
        <v>558</v>
      </c>
      <c r="B74" s="289" t="s">
        <v>581</v>
      </c>
      <c r="C74" s="170">
        <v>8</v>
      </c>
      <c r="D74" s="170" t="s">
        <v>857</v>
      </c>
      <c r="E74" s="170" t="s">
        <v>857</v>
      </c>
      <c r="F74" s="170">
        <v>50</v>
      </c>
      <c r="G74" s="170">
        <v>30</v>
      </c>
      <c r="H74" s="170">
        <v>80</v>
      </c>
      <c r="I74" s="191"/>
      <c r="J74" s="206"/>
      <c r="K74" s="206"/>
    </row>
    <row r="75" spans="1:11" ht="18" customHeight="1">
      <c r="A75" s="80" t="s">
        <v>823</v>
      </c>
      <c r="B75" s="289"/>
      <c r="C75" s="170" t="s">
        <v>857</v>
      </c>
      <c r="D75" s="170" t="s">
        <v>857</v>
      </c>
      <c r="E75" s="170" t="s">
        <v>857</v>
      </c>
      <c r="F75" s="170" t="s">
        <v>857</v>
      </c>
      <c r="G75" s="170" t="s">
        <v>857</v>
      </c>
      <c r="H75" s="170" t="s">
        <v>857</v>
      </c>
      <c r="I75" s="191"/>
      <c r="J75" s="206"/>
      <c r="K75" s="206"/>
    </row>
    <row r="76" spans="1:11" ht="18" customHeight="1">
      <c r="A76" s="80" t="s">
        <v>825</v>
      </c>
      <c r="B76" s="289" t="s">
        <v>826</v>
      </c>
      <c r="C76" s="170" t="s">
        <v>857</v>
      </c>
      <c r="D76" s="170">
        <v>85</v>
      </c>
      <c r="E76" s="170">
        <v>6</v>
      </c>
      <c r="F76" s="170">
        <v>22</v>
      </c>
      <c r="G76" s="170">
        <v>36</v>
      </c>
      <c r="H76" s="170">
        <v>149</v>
      </c>
      <c r="I76" s="191"/>
      <c r="J76" s="206"/>
      <c r="K76" s="206"/>
    </row>
    <row r="77" spans="1:11" ht="18" customHeight="1">
      <c r="A77" s="80" t="s">
        <v>822</v>
      </c>
      <c r="B77" s="289" t="s">
        <v>821</v>
      </c>
      <c r="C77" s="170">
        <v>239</v>
      </c>
      <c r="D77" s="170">
        <v>13007</v>
      </c>
      <c r="E77" s="170">
        <v>783</v>
      </c>
      <c r="F77" s="170">
        <v>3123</v>
      </c>
      <c r="G77" s="170">
        <v>8793</v>
      </c>
      <c r="H77" s="170">
        <v>25706</v>
      </c>
      <c r="I77" s="191"/>
      <c r="J77" s="206"/>
      <c r="K77" s="206"/>
    </row>
    <row r="78" spans="1:11" ht="18" customHeight="1">
      <c r="A78" s="80" t="s">
        <v>848</v>
      </c>
      <c r="B78" s="289" t="s">
        <v>849</v>
      </c>
      <c r="C78" s="170" t="s">
        <v>857</v>
      </c>
      <c r="D78" s="170">
        <v>190</v>
      </c>
      <c r="E78" s="170">
        <v>37</v>
      </c>
      <c r="F78" s="170">
        <v>387</v>
      </c>
      <c r="G78" s="170" t="s">
        <v>857</v>
      </c>
      <c r="H78" s="170">
        <v>614</v>
      </c>
      <c r="I78" s="191"/>
      <c r="J78" s="206"/>
      <c r="K78" s="206"/>
    </row>
    <row r="79" spans="1:11" ht="18" customHeight="1">
      <c r="A79" s="80" t="s">
        <v>559</v>
      </c>
      <c r="B79" s="289"/>
      <c r="C79" s="170" t="s">
        <v>857</v>
      </c>
      <c r="D79" s="170" t="s">
        <v>857</v>
      </c>
      <c r="E79" s="170" t="s">
        <v>857</v>
      </c>
      <c r="F79" s="170" t="s">
        <v>857</v>
      </c>
      <c r="G79" s="170" t="s">
        <v>857</v>
      </c>
      <c r="H79" s="170" t="s">
        <v>857</v>
      </c>
      <c r="I79" s="191"/>
      <c r="J79" s="206"/>
      <c r="K79" s="206"/>
    </row>
    <row r="80" spans="1:11" ht="30" customHeight="1">
      <c r="A80" s="192" t="s">
        <v>560</v>
      </c>
      <c r="B80" s="290"/>
      <c r="C80" s="170" t="s">
        <v>857</v>
      </c>
      <c r="D80" s="170" t="s">
        <v>857</v>
      </c>
      <c r="E80" s="170">
        <v>4</v>
      </c>
      <c r="F80" s="170">
        <v>38</v>
      </c>
      <c r="G80" s="170">
        <v>96</v>
      </c>
      <c r="H80" s="170">
        <v>138</v>
      </c>
      <c r="I80" s="191"/>
      <c r="J80" s="206"/>
      <c r="K80" s="206"/>
    </row>
    <row r="81" spans="1:11" ht="18" customHeight="1">
      <c r="A81" s="80" t="s">
        <v>177</v>
      </c>
      <c r="B81" s="289"/>
      <c r="C81" s="170" t="s">
        <v>857</v>
      </c>
      <c r="D81" s="170" t="s">
        <v>857</v>
      </c>
      <c r="E81" s="170" t="s">
        <v>857</v>
      </c>
      <c r="F81" s="170" t="s">
        <v>857</v>
      </c>
      <c r="G81" s="170" t="s">
        <v>857</v>
      </c>
      <c r="H81" s="170" t="s">
        <v>857</v>
      </c>
      <c r="I81" s="191"/>
      <c r="J81" s="206"/>
      <c r="K81" s="206"/>
    </row>
    <row r="82" spans="1:11" ht="18" customHeight="1">
      <c r="A82" s="80" t="s">
        <v>838</v>
      </c>
      <c r="B82" s="306" t="s">
        <v>856</v>
      </c>
      <c r="C82" s="170" t="s">
        <v>857</v>
      </c>
      <c r="D82" s="170" t="s">
        <v>857</v>
      </c>
      <c r="E82" s="170" t="s">
        <v>857</v>
      </c>
      <c r="F82" s="170" t="s">
        <v>857</v>
      </c>
      <c r="G82" s="170" t="s">
        <v>857</v>
      </c>
      <c r="H82" s="170" t="s">
        <v>857</v>
      </c>
      <c r="I82" s="191"/>
      <c r="J82" s="206"/>
      <c r="K82" s="206"/>
    </row>
    <row r="83" spans="1:11" ht="18" customHeight="1">
      <c r="A83" s="80" t="s">
        <v>108</v>
      </c>
      <c r="B83" s="78" t="s">
        <v>108</v>
      </c>
      <c r="C83" s="172"/>
      <c r="D83" s="172"/>
      <c r="E83" s="172"/>
      <c r="F83" s="172"/>
      <c r="G83" s="172"/>
      <c r="H83" s="172"/>
      <c r="I83" s="192"/>
      <c r="K83" s="197"/>
    </row>
    <row r="84" spans="1:9" ht="18" customHeight="1">
      <c r="A84" s="81" t="s">
        <v>48</v>
      </c>
      <c r="B84" s="83" t="s">
        <v>49</v>
      </c>
      <c r="C84" s="182">
        <f aca="true" t="shared" si="0" ref="C84:H84">SUM(C14:C82)</f>
        <v>23480</v>
      </c>
      <c r="D84" s="182">
        <f t="shared" si="0"/>
        <v>100387</v>
      </c>
      <c r="E84" s="182">
        <f t="shared" si="0"/>
        <v>106692</v>
      </c>
      <c r="F84" s="182">
        <f t="shared" si="0"/>
        <v>114187</v>
      </c>
      <c r="G84" s="182">
        <f t="shared" si="0"/>
        <v>197827</v>
      </c>
      <c r="H84" s="182">
        <f t="shared" si="0"/>
        <v>519093</v>
      </c>
      <c r="I84" s="192"/>
    </row>
    <row r="85" spans="1:3" ht="15">
      <c r="A85" s="40"/>
      <c r="C85" s="219"/>
    </row>
  </sheetData>
  <sheetProtection/>
  <mergeCells count="7">
    <mergeCell ref="D8:G8"/>
    <mergeCell ref="D9:G9"/>
    <mergeCell ref="A1:H1"/>
    <mergeCell ref="A2:H2"/>
    <mergeCell ref="A4:B4"/>
    <mergeCell ref="A5:B5"/>
    <mergeCell ref="C7:H7"/>
  </mergeCells>
  <printOptions/>
  <pageMargins left="0.31496062992125984" right="0.31496062992125984" top="0.31496062992125984" bottom="0.2362204724409449" header="0.5118110236220472" footer="0.5118110236220472"/>
  <pageSetup horizontalDpi="600" verticalDpi="600" orientation="landscape" paperSize="9" scale="67" r:id="rId1"/>
  <rowBreaks count="2" manualBreakCount="2">
    <brk id="38" max="7" man="1"/>
    <brk id="63" max="7" man="1"/>
  </rowBreaks>
</worksheet>
</file>

<file path=xl/worksheets/sheet27.xml><?xml version="1.0" encoding="utf-8"?>
<worksheet xmlns="http://schemas.openxmlformats.org/spreadsheetml/2006/main" xmlns:r="http://schemas.openxmlformats.org/officeDocument/2006/relationships">
  <dimension ref="A1:P90"/>
  <sheetViews>
    <sheetView zoomScale="80" zoomScaleNormal="80" zoomScalePageLayoutView="0" workbookViewId="0" topLeftCell="A65">
      <selection activeCell="B82" sqref="B82"/>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5" width="10.625" style="40" bestFit="1" customWidth="1"/>
    <col min="16" max="16384" width="9.00390625" style="40" customWidth="1"/>
  </cols>
  <sheetData>
    <row r="1" spans="1:16" s="294" customFormat="1" ht="45.75" customHeight="1">
      <c r="A1" s="357" t="s">
        <v>2</v>
      </c>
      <c r="B1" s="357"/>
      <c r="C1" s="358"/>
      <c r="D1" s="358"/>
      <c r="E1" s="358"/>
      <c r="F1" s="358"/>
      <c r="G1" s="358"/>
      <c r="H1" s="358"/>
      <c r="I1" s="358"/>
      <c r="J1" s="358"/>
      <c r="K1" s="358"/>
      <c r="L1" s="358"/>
      <c r="M1" s="358"/>
      <c r="N1" s="358"/>
      <c r="O1" s="187"/>
      <c r="P1" s="187"/>
    </row>
    <row r="2" spans="1:16" s="294" customFormat="1" ht="43.5" customHeight="1">
      <c r="A2" s="359" t="str">
        <f>'Form HKLQ1-1'!A3:H3</f>
        <v>二零二零年一月至六月
January to June 2020</v>
      </c>
      <c r="B2" s="359"/>
      <c r="C2" s="358"/>
      <c r="D2" s="358"/>
      <c r="E2" s="358"/>
      <c r="F2" s="358"/>
      <c r="G2" s="358"/>
      <c r="H2" s="358"/>
      <c r="I2" s="358"/>
      <c r="J2" s="358"/>
      <c r="K2" s="358"/>
      <c r="L2" s="358"/>
      <c r="M2" s="358"/>
      <c r="N2" s="358"/>
      <c r="O2" s="187"/>
      <c r="P2" s="187"/>
    </row>
    <row r="3" spans="1:16" ht="7.5" customHeight="1">
      <c r="A3" s="20"/>
      <c r="B3" s="20"/>
      <c r="C3" s="21"/>
      <c r="O3" s="13"/>
      <c r="P3" s="13"/>
    </row>
    <row r="4" spans="1:16" s="295" customFormat="1" ht="37.5" customHeight="1">
      <c r="A4" s="360" t="s">
        <v>0</v>
      </c>
      <c r="B4" s="360"/>
      <c r="C4" s="21"/>
      <c r="D4" s="21"/>
      <c r="E4" s="21"/>
      <c r="F4" s="21"/>
      <c r="G4" s="21"/>
      <c r="H4" s="21"/>
      <c r="I4" s="21"/>
      <c r="J4" s="21"/>
      <c r="K4" s="21"/>
      <c r="L4" s="21"/>
      <c r="M4" s="21"/>
      <c r="N4" s="21"/>
      <c r="O4" s="21"/>
      <c r="P4" s="21"/>
    </row>
    <row r="5" spans="1:16" s="295" customFormat="1" ht="37.5" customHeight="1">
      <c r="A5" s="360" t="s">
        <v>1</v>
      </c>
      <c r="B5" s="360"/>
      <c r="C5" s="21"/>
      <c r="D5" s="21"/>
      <c r="E5" s="21"/>
      <c r="F5" s="21"/>
      <c r="G5" s="21"/>
      <c r="H5" s="21"/>
      <c r="I5" s="21"/>
      <c r="J5" s="21"/>
      <c r="K5" s="21"/>
      <c r="L5" s="21"/>
      <c r="M5" s="21"/>
      <c r="N5" s="21"/>
      <c r="O5" s="21"/>
      <c r="P5" s="21"/>
    </row>
    <row r="6" spans="1:16" ht="12.75" customHeight="1">
      <c r="A6" s="14"/>
      <c r="B6" s="14"/>
      <c r="O6" s="14"/>
      <c r="P6" s="14"/>
    </row>
    <row r="7" spans="1:16" s="24" customFormat="1" ht="39.75" customHeight="1">
      <c r="A7" s="74"/>
      <c r="B7" s="76"/>
      <c r="C7" s="372" t="s">
        <v>50</v>
      </c>
      <c r="D7" s="364"/>
      <c r="E7" s="364"/>
      <c r="F7" s="364"/>
      <c r="G7" s="364"/>
      <c r="H7" s="364"/>
      <c r="I7" s="364"/>
      <c r="J7" s="364"/>
      <c r="K7" s="364"/>
      <c r="L7" s="364"/>
      <c r="M7" s="364"/>
      <c r="N7" s="362"/>
      <c r="O7" s="9"/>
      <c r="P7" s="9"/>
    </row>
    <row r="8" spans="1:16" s="24" customFormat="1" ht="33.75" customHeight="1">
      <c r="A8" s="75"/>
      <c r="B8" s="77"/>
      <c r="C8" s="373" t="s">
        <v>51</v>
      </c>
      <c r="D8" s="374"/>
      <c r="E8" s="373" t="s">
        <v>52</v>
      </c>
      <c r="F8" s="374"/>
      <c r="G8" s="373" t="s">
        <v>53</v>
      </c>
      <c r="H8" s="374"/>
      <c r="I8" s="373" t="s">
        <v>54</v>
      </c>
      <c r="J8" s="374"/>
      <c r="K8" s="373" t="s">
        <v>55</v>
      </c>
      <c r="L8" s="374"/>
      <c r="M8" s="373" t="s">
        <v>56</v>
      </c>
      <c r="N8" s="374"/>
      <c r="O8" s="9"/>
      <c r="P8" s="9"/>
    </row>
    <row r="9" spans="1:16" s="24" customFormat="1" ht="33.75" customHeight="1">
      <c r="A9" s="75"/>
      <c r="B9" s="77"/>
      <c r="C9" s="377"/>
      <c r="D9" s="378"/>
      <c r="E9" s="375"/>
      <c r="F9" s="376"/>
      <c r="G9" s="377"/>
      <c r="H9" s="378"/>
      <c r="I9" s="375"/>
      <c r="J9" s="376"/>
      <c r="K9" s="375"/>
      <c r="L9" s="376"/>
      <c r="M9" s="375"/>
      <c r="N9" s="376"/>
      <c r="O9" s="9"/>
      <c r="P9" s="9"/>
    </row>
    <row r="10" spans="1:16" s="24" customFormat="1" ht="33.75" customHeight="1">
      <c r="A10" s="75"/>
      <c r="B10" s="22"/>
      <c r="C10" s="381" t="s">
        <v>261</v>
      </c>
      <c r="D10" s="382"/>
      <c r="E10" s="381" t="s">
        <v>261</v>
      </c>
      <c r="F10" s="382"/>
      <c r="G10" s="381" t="s">
        <v>261</v>
      </c>
      <c r="H10" s="382"/>
      <c r="I10" s="381" t="s">
        <v>261</v>
      </c>
      <c r="J10" s="382"/>
      <c r="K10" s="381" t="s">
        <v>261</v>
      </c>
      <c r="L10" s="382"/>
      <c r="M10" s="381" t="s">
        <v>261</v>
      </c>
      <c r="N10" s="382"/>
      <c r="O10" s="9"/>
      <c r="P10" s="9"/>
    </row>
    <row r="11" spans="1:16" s="24" customFormat="1" ht="16.5" customHeight="1">
      <c r="A11" s="75"/>
      <c r="B11" s="22"/>
      <c r="C11" s="383" t="s">
        <v>104</v>
      </c>
      <c r="D11" s="384"/>
      <c r="E11" s="383" t="s">
        <v>104</v>
      </c>
      <c r="F11" s="384"/>
      <c r="G11" s="383" t="s">
        <v>104</v>
      </c>
      <c r="H11" s="384"/>
      <c r="I11" s="383" t="s">
        <v>104</v>
      </c>
      <c r="J11" s="384"/>
      <c r="K11" s="383" t="s">
        <v>104</v>
      </c>
      <c r="L11" s="384"/>
      <c r="M11" s="383" t="s">
        <v>104</v>
      </c>
      <c r="N11" s="384"/>
      <c r="O11" s="9"/>
      <c r="P11" s="9"/>
    </row>
    <row r="12" spans="1:16" s="24" customFormat="1" ht="33.75" customHeight="1">
      <c r="A12" s="75"/>
      <c r="B12" s="22"/>
      <c r="C12" s="84" t="s">
        <v>678</v>
      </c>
      <c r="D12" s="84" t="s">
        <v>679</v>
      </c>
      <c r="E12" s="84" t="s">
        <v>678</v>
      </c>
      <c r="F12" s="84" t="s">
        <v>679</v>
      </c>
      <c r="G12" s="84" t="s">
        <v>678</v>
      </c>
      <c r="H12" s="84" t="s">
        <v>679</v>
      </c>
      <c r="I12" s="84" t="s">
        <v>678</v>
      </c>
      <c r="J12" s="84" t="s">
        <v>679</v>
      </c>
      <c r="K12" s="84" t="s">
        <v>678</v>
      </c>
      <c r="L12" s="84" t="s">
        <v>679</v>
      </c>
      <c r="M12" s="84" t="s">
        <v>678</v>
      </c>
      <c r="N12" s="84" t="s">
        <v>679</v>
      </c>
      <c r="O12" s="9"/>
      <c r="P12" s="194"/>
    </row>
    <row r="13" spans="1:16" s="24" customFormat="1" ht="17.25" customHeight="1">
      <c r="A13" s="79" t="s">
        <v>46</v>
      </c>
      <c r="B13" s="82" t="s">
        <v>204</v>
      </c>
      <c r="C13" s="19" t="s">
        <v>45</v>
      </c>
      <c r="D13" s="19" t="s">
        <v>45</v>
      </c>
      <c r="E13" s="19" t="s">
        <v>45</v>
      </c>
      <c r="F13" s="19" t="s">
        <v>45</v>
      </c>
      <c r="G13" s="19" t="s">
        <v>45</v>
      </c>
      <c r="H13" s="19" t="s">
        <v>45</v>
      </c>
      <c r="I13" s="19" t="s">
        <v>45</v>
      </c>
      <c r="J13" s="19" t="s">
        <v>45</v>
      </c>
      <c r="K13" s="19" t="s">
        <v>45</v>
      </c>
      <c r="L13" s="19" t="s">
        <v>45</v>
      </c>
      <c r="M13" s="19" t="s">
        <v>45</v>
      </c>
      <c r="N13" s="19" t="s">
        <v>45</v>
      </c>
      <c r="O13" s="23"/>
      <c r="P13" s="195"/>
    </row>
    <row r="14" spans="1:16" ht="30" customHeight="1">
      <c r="A14" s="186" t="s">
        <v>112</v>
      </c>
      <c r="B14" s="288" t="s">
        <v>597</v>
      </c>
      <c r="C14" s="217" t="s">
        <v>857</v>
      </c>
      <c r="D14" s="170" t="s">
        <v>857</v>
      </c>
      <c r="E14" s="170" t="s">
        <v>857</v>
      </c>
      <c r="F14" s="170" t="s">
        <v>857</v>
      </c>
      <c r="G14" s="170" t="s">
        <v>857</v>
      </c>
      <c r="H14" s="170" t="s">
        <v>857</v>
      </c>
      <c r="I14" s="170" t="s">
        <v>857</v>
      </c>
      <c r="J14" s="170" t="s">
        <v>857</v>
      </c>
      <c r="K14" s="170" t="s">
        <v>857</v>
      </c>
      <c r="L14" s="170" t="s">
        <v>857</v>
      </c>
      <c r="M14" s="170" t="s">
        <v>857</v>
      </c>
      <c r="N14" s="193" t="s">
        <v>857</v>
      </c>
      <c r="O14" s="179"/>
      <c r="P14" s="196"/>
    </row>
    <row r="15" spans="1:16" ht="18" customHeight="1">
      <c r="A15" s="80" t="s">
        <v>3</v>
      </c>
      <c r="B15" s="289" t="s">
        <v>4</v>
      </c>
      <c r="C15" s="170">
        <v>6853</v>
      </c>
      <c r="D15" s="170">
        <v>99140</v>
      </c>
      <c r="E15" s="170">
        <v>723</v>
      </c>
      <c r="F15" s="170">
        <v>1353</v>
      </c>
      <c r="G15" s="170">
        <v>258</v>
      </c>
      <c r="H15" s="170">
        <v>4060</v>
      </c>
      <c r="I15" s="170" t="s">
        <v>857</v>
      </c>
      <c r="J15" s="170">
        <v>36</v>
      </c>
      <c r="K15" s="170" t="s">
        <v>857</v>
      </c>
      <c r="L15" s="170" t="s">
        <v>857</v>
      </c>
      <c r="M15" s="170">
        <v>7834</v>
      </c>
      <c r="N15" s="170">
        <v>104589</v>
      </c>
      <c r="O15" s="179"/>
      <c r="P15" s="196"/>
    </row>
    <row r="16" spans="1:16" ht="18" customHeight="1">
      <c r="A16" s="80" t="s">
        <v>111</v>
      </c>
      <c r="B16" s="289"/>
      <c r="C16" s="170" t="s">
        <v>857</v>
      </c>
      <c r="D16" s="170" t="s">
        <v>857</v>
      </c>
      <c r="E16" s="170" t="s">
        <v>857</v>
      </c>
      <c r="F16" s="170" t="s">
        <v>857</v>
      </c>
      <c r="G16" s="170" t="s">
        <v>857</v>
      </c>
      <c r="H16" s="170" t="s">
        <v>857</v>
      </c>
      <c r="I16" s="170" t="s">
        <v>857</v>
      </c>
      <c r="J16" s="170" t="s">
        <v>857</v>
      </c>
      <c r="K16" s="170" t="s">
        <v>857</v>
      </c>
      <c r="L16" s="170" t="s">
        <v>857</v>
      </c>
      <c r="M16" s="170" t="s">
        <v>857</v>
      </c>
      <c r="N16" s="170" t="s">
        <v>857</v>
      </c>
      <c r="O16" s="179"/>
      <c r="P16" s="196"/>
    </row>
    <row r="17" spans="1:16" ht="18" customHeight="1">
      <c r="A17" s="80" t="s">
        <v>113</v>
      </c>
      <c r="B17" s="289" t="s">
        <v>146</v>
      </c>
      <c r="C17" s="170" t="s">
        <v>857</v>
      </c>
      <c r="D17" s="170" t="s">
        <v>857</v>
      </c>
      <c r="E17" s="170" t="s">
        <v>857</v>
      </c>
      <c r="F17" s="170" t="s">
        <v>857</v>
      </c>
      <c r="G17" s="170" t="s">
        <v>857</v>
      </c>
      <c r="H17" s="170" t="s">
        <v>857</v>
      </c>
      <c r="I17" s="170" t="s">
        <v>857</v>
      </c>
      <c r="J17" s="170" t="s">
        <v>857</v>
      </c>
      <c r="K17" s="170" t="s">
        <v>857</v>
      </c>
      <c r="L17" s="170" t="s">
        <v>857</v>
      </c>
      <c r="M17" s="170" t="s">
        <v>857</v>
      </c>
      <c r="N17" s="170" t="s">
        <v>857</v>
      </c>
      <c r="O17" s="179"/>
      <c r="P17" s="196"/>
    </row>
    <row r="18" spans="1:16" ht="18" customHeight="1">
      <c r="A18" s="80" t="s">
        <v>729</v>
      </c>
      <c r="B18" s="289" t="s">
        <v>730</v>
      </c>
      <c r="C18" s="170" t="s">
        <v>857</v>
      </c>
      <c r="D18" s="170" t="s">
        <v>857</v>
      </c>
      <c r="E18" s="170" t="s">
        <v>857</v>
      </c>
      <c r="F18" s="170" t="s">
        <v>857</v>
      </c>
      <c r="G18" s="170" t="s">
        <v>857</v>
      </c>
      <c r="H18" s="170" t="s">
        <v>857</v>
      </c>
      <c r="I18" s="170" t="s">
        <v>857</v>
      </c>
      <c r="J18" s="170" t="s">
        <v>857</v>
      </c>
      <c r="K18" s="170" t="s">
        <v>857</v>
      </c>
      <c r="L18" s="170" t="s">
        <v>857</v>
      </c>
      <c r="M18" s="170" t="s">
        <v>857</v>
      </c>
      <c r="N18" s="170" t="s">
        <v>857</v>
      </c>
      <c r="O18" s="179"/>
      <c r="P18" s="196"/>
    </row>
    <row r="19" spans="1:16" ht="30" customHeight="1">
      <c r="A19" s="80" t="s">
        <v>114</v>
      </c>
      <c r="B19" s="289" t="s">
        <v>700</v>
      </c>
      <c r="C19" s="170">
        <v>1561</v>
      </c>
      <c r="D19" s="170">
        <v>25882</v>
      </c>
      <c r="E19" s="170" t="s">
        <v>857</v>
      </c>
      <c r="F19" s="170">
        <v>25</v>
      </c>
      <c r="G19" s="170">
        <v>57</v>
      </c>
      <c r="H19" s="170">
        <v>4017</v>
      </c>
      <c r="I19" s="170" t="s">
        <v>857</v>
      </c>
      <c r="J19" s="170" t="s">
        <v>857</v>
      </c>
      <c r="K19" s="170" t="s">
        <v>857</v>
      </c>
      <c r="L19" s="170" t="s">
        <v>857</v>
      </c>
      <c r="M19" s="170">
        <v>1618</v>
      </c>
      <c r="N19" s="170">
        <v>29924</v>
      </c>
      <c r="O19" s="179"/>
      <c r="P19" s="196"/>
    </row>
    <row r="20" spans="1:16" ht="17.25" customHeight="1">
      <c r="A20" s="80" t="s">
        <v>115</v>
      </c>
      <c r="B20" s="289" t="s">
        <v>701</v>
      </c>
      <c r="C20" s="170" t="s">
        <v>857</v>
      </c>
      <c r="D20" s="170" t="s">
        <v>857</v>
      </c>
      <c r="E20" s="170" t="s">
        <v>857</v>
      </c>
      <c r="F20" s="170" t="s">
        <v>857</v>
      </c>
      <c r="G20" s="170" t="s">
        <v>857</v>
      </c>
      <c r="H20" s="170" t="s">
        <v>857</v>
      </c>
      <c r="I20" s="170" t="s">
        <v>857</v>
      </c>
      <c r="J20" s="170" t="s">
        <v>857</v>
      </c>
      <c r="K20" s="170" t="s">
        <v>857</v>
      </c>
      <c r="L20" s="170" t="s">
        <v>857</v>
      </c>
      <c r="M20" s="170" t="s">
        <v>857</v>
      </c>
      <c r="N20" s="170" t="s">
        <v>857</v>
      </c>
      <c r="O20" s="179"/>
      <c r="P20" s="196"/>
    </row>
    <row r="21" spans="1:16" ht="17.25" customHeight="1">
      <c r="A21" s="80" t="s">
        <v>116</v>
      </c>
      <c r="B21" s="289"/>
      <c r="C21" s="170" t="s">
        <v>857</v>
      </c>
      <c r="D21" s="170" t="s">
        <v>857</v>
      </c>
      <c r="E21" s="170" t="s">
        <v>857</v>
      </c>
      <c r="F21" s="170" t="s">
        <v>857</v>
      </c>
      <c r="G21" s="170" t="s">
        <v>857</v>
      </c>
      <c r="H21" s="170" t="s">
        <v>857</v>
      </c>
      <c r="I21" s="170" t="s">
        <v>857</v>
      </c>
      <c r="J21" s="170" t="s">
        <v>857</v>
      </c>
      <c r="K21" s="170" t="s">
        <v>857</v>
      </c>
      <c r="L21" s="170" t="s">
        <v>857</v>
      </c>
      <c r="M21" s="170" t="s">
        <v>857</v>
      </c>
      <c r="N21" s="170" t="s">
        <v>857</v>
      </c>
      <c r="O21" s="179"/>
      <c r="P21" s="196"/>
    </row>
    <row r="22" spans="1:16" ht="17.25" customHeight="1">
      <c r="A22" s="80" t="s">
        <v>546</v>
      </c>
      <c r="B22" s="289" t="s">
        <v>565</v>
      </c>
      <c r="C22" s="170" t="s">
        <v>857</v>
      </c>
      <c r="D22" s="170" t="s">
        <v>857</v>
      </c>
      <c r="E22" s="170" t="s">
        <v>857</v>
      </c>
      <c r="F22" s="170" t="s">
        <v>857</v>
      </c>
      <c r="G22" s="170" t="s">
        <v>857</v>
      </c>
      <c r="H22" s="170" t="s">
        <v>857</v>
      </c>
      <c r="I22" s="170" t="s">
        <v>857</v>
      </c>
      <c r="J22" s="170" t="s">
        <v>857</v>
      </c>
      <c r="K22" s="170" t="s">
        <v>857</v>
      </c>
      <c r="L22" s="170" t="s">
        <v>857</v>
      </c>
      <c r="M22" s="170" t="s">
        <v>857</v>
      </c>
      <c r="N22" s="170" t="s">
        <v>857</v>
      </c>
      <c r="O22" s="179"/>
      <c r="P22" s="196"/>
    </row>
    <row r="23" spans="1:16" ht="17.25" customHeight="1">
      <c r="A23" s="192" t="s">
        <v>547</v>
      </c>
      <c r="B23" s="290" t="s">
        <v>536</v>
      </c>
      <c r="C23" s="170" t="s">
        <v>857</v>
      </c>
      <c r="D23" s="170" t="s">
        <v>857</v>
      </c>
      <c r="E23" s="170">
        <v>5</v>
      </c>
      <c r="F23" s="170">
        <v>6141</v>
      </c>
      <c r="G23" s="170" t="s">
        <v>857</v>
      </c>
      <c r="H23" s="170" t="s">
        <v>857</v>
      </c>
      <c r="I23" s="170" t="s">
        <v>857</v>
      </c>
      <c r="J23" s="170" t="s">
        <v>857</v>
      </c>
      <c r="K23" s="170" t="s">
        <v>857</v>
      </c>
      <c r="L23" s="170" t="s">
        <v>857</v>
      </c>
      <c r="M23" s="170">
        <v>5</v>
      </c>
      <c r="N23" s="170">
        <v>6141</v>
      </c>
      <c r="O23" s="179"/>
      <c r="P23" s="196"/>
    </row>
    <row r="24" spans="1:16" ht="30" customHeight="1">
      <c r="A24" s="80" t="s">
        <v>117</v>
      </c>
      <c r="B24" s="289" t="s">
        <v>150</v>
      </c>
      <c r="C24" s="170" t="s">
        <v>857</v>
      </c>
      <c r="D24" s="170" t="s">
        <v>857</v>
      </c>
      <c r="E24" s="170" t="s">
        <v>857</v>
      </c>
      <c r="F24" s="170" t="s">
        <v>857</v>
      </c>
      <c r="G24" s="170" t="s">
        <v>857</v>
      </c>
      <c r="H24" s="170" t="s">
        <v>857</v>
      </c>
      <c r="I24" s="170" t="s">
        <v>857</v>
      </c>
      <c r="J24" s="170" t="s">
        <v>857</v>
      </c>
      <c r="K24" s="170" t="s">
        <v>857</v>
      </c>
      <c r="L24" s="170" t="s">
        <v>857</v>
      </c>
      <c r="M24" s="170" t="s">
        <v>857</v>
      </c>
      <c r="N24" s="170" t="s">
        <v>857</v>
      </c>
      <c r="O24" s="179"/>
      <c r="P24" s="196"/>
    </row>
    <row r="25" spans="1:16" ht="17.25" customHeight="1">
      <c r="A25" s="80" t="s">
        <v>843</v>
      </c>
      <c r="B25" s="289" t="s">
        <v>844</v>
      </c>
      <c r="C25" s="170" t="s">
        <v>857</v>
      </c>
      <c r="D25" s="170" t="s">
        <v>857</v>
      </c>
      <c r="E25" s="170" t="s">
        <v>857</v>
      </c>
      <c r="F25" s="170" t="s">
        <v>857</v>
      </c>
      <c r="G25" s="170" t="s">
        <v>857</v>
      </c>
      <c r="H25" s="170" t="s">
        <v>857</v>
      </c>
      <c r="I25" s="170">
        <v>1160</v>
      </c>
      <c r="J25" s="170">
        <v>784</v>
      </c>
      <c r="K25" s="170" t="s">
        <v>857</v>
      </c>
      <c r="L25" s="170" t="s">
        <v>857</v>
      </c>
      <c r="M25" s="170">
        <v>1160</v>
      </c>
      <c r="N25" s="170">
        <v>784</v>
      </c>
      <c r="O25" s="179"/>
      <c r="P25" s="196"/>
    </row>
    <row r="26" spans="1:16" ht="17.25" customHeight="1">
      <c r="A26" s="80" t="s">
        <v>731</v>
      </c>
      <c r="B26" s="289" t="s">
        <v>732</v>
      </c>
      <c r="C26" s="170">
        <v>5</v>
      </c>
      <c r="D26" s="170">
        <v>3010</v>
      </c>
      <c r="E26" s="170">
        <v>73</v>
      </c>
      <c r="F26" s="170">
        <v>16226</v>
      </c>
      <c r="G26" s="170">
        <v>3</v>
      </c>
      <c r="H26" s="170">
        <v>1678</v>
      </c>
      <c r="I26" s="170" t="s">
        <v>857</v>
      </c>
      <c r="J26" s="170">
        <v>6319</v>
      </c>
      <c r="K26" s="170" t="s">
        <v>857</v>
      </c>
      <c r="L26" s="170" t="s">
        <v>857</v>
      </c>
      <c r="M26" s="170">
        <v>81</v>
      </c>
      <c r="N26" s="170">
        <v>27233</v>
      </c>
      <c r="O26" s="179"/>
      <c r="P26" s="196"/>
    </row>
    <row r="27" spans="1:16" ht="17.25" customHeight="1">
      <c r="A27" s="80" t="s">
        <v>817</v>
      </c>
      <c r="B27" s="289" t="s">
        <v>818</v>
      </c>
      <c r="C27" s="170" t="s">
        <v>857</v>
      </c>
      <c r="D27" s="170" t="s">
        <v>857</v>
      </c>
      <c r="E27" s="170" t="s">
        <v>857</v>
      </c>
      <c r="F27" s="170" t="s">
        <v>857</v>
      </c>
      <c r="G27" s="170" t="s">
        <v>857</v>
      </c>
      <c r="H27" s="170" t="s">
        <v>857</v>
      </c>
      <c r="I27" s="170" t="s">
        <v>857</v>
      </c>
      <c r="J27" s="170">
        <v>3724</v>
      </c>
      <c r="K27" s="170" t="s">
        <v>857</v>
      </c>
      <c r="L27" s="170" t="s">
        <v>857</v>
      </c>
      <c r="M27" s="170" t="s">
        <v>857</v>
      </c>
      <c r="N27" s="170">
        <v>3724</v>
      </c>
      <c r="O27" s="179"/>
      <c r="P27" s="196"/>
    </row>
    <row r="28" spans="1:16" ht="17.25" customHeight="1">
      <c r="A28" s="192" t="s">
        <v>596</v>
      </c>
      <c r="B28" s="290"/>
      <c r="C28" s="170" t="s">
        <v>857</v>
      </c>
      <c r="D28" s="170" t="s">
        <v>857</v>
      </c>
      <c r="E28" s="170" t="s">
        <v>857</v>
      </c>
      <c r="F28" s="170" t="s">
        <v>857</v>
      </c>
      <c r="G28" s="170" t="s">
        <v>857</v>
      </c>
      <c r="H28" s="170" t="s">
        <v>857</v>
      </c>
      <c r="I28" s="170" t="s">
        <v>857</v>
      </c>
      <c r="J28" s="170" t="s">
        <v>857</v>
      </c>
      <c r="K28" s="170" t="s">
        <v>857</v>
      </c>
      <c r="L28" s="170" t="s">
        <v>857</v>
      </c>
      <c r="M28" s="170" t="s">
        <v>857</v>
      </c>
      <c r="N28" s="170" t="s">
        <v>857</v>
      </c>
      <c r="O28" s="179"/>
      <c r="P28" s="196"/>
    </row>
    <row r="29" spans="1:16" ht="30" customHeight="1">
      <c r="A29" s="80" t="s">
        <v>118</v>
      </c>
      <c r="B29" s="289" t="s">
        <v>566</v>
      </c>
      <c r="C29" s="170" t="s">
        <v>857</v>
      </c>
      <c r="D29" s="170">
        <v>9864</v>
      </c>
      <c r="E29" s="170" t="s">
        <v>857</v>
      </c>
      <c r="F29" s="170">
        <v>19285</v>
      </c>
      <c r="G29" s="170" t="s">
        <v>857</v>
      </c>
      <c r="H29" s="170">
        <v>1199</v>
      </c>
      <c r="I29" s="170" t="s">
        <v>857</v>
      </c>
      <c r="J29" s="170">
        <v>2515</v>
      </c>
      <c r="K29" s="170" t="s">
        <v>857</v>
      </c>
      <c r="L29" s="170" t="s">
        <v>857</v>
      </c>
      <c r="M29" s="170" t="s">
        <v>857</v>
      </c>
      <c r="N29" s="170">
        <v>32863</v>
      </c>
      <c r="O29" s="179"/>
      <c r="P29" s="196"/>
    </row>
    <row r="30" spans="1:16" ht="17.25" customHeight="1">
      <c r="A30" s="80" t="s">
        <v>834</v>
      </c>
      <c r="B30" s="289" t="s">
        <v>835</v>
      </c>
      <c r="C30" s="170" t="s">
        <v>857</v>
      </c>
      <c r="D30" s="170" t="s">
        <v>857</v>
      </c>
      <c r="E30" s="170" t="s">
        <v>857</v>
      </c>
      <c r="F30" s="170" t="s">
        <v>857</v>
      </c>
      <c r="G30" s="170" t="s">
        <v>857</v>
      </c>
      <c r="H30" s="170" t="s">
        <v>857</v>
      </c>
      <c r="I30" s="170" t="s">
        <v>857</v>
      </c>
      <c r="J30" s="170" t="s">
        <v>857</v>
      </c>
      <c r="K30" s="170" t="s">
        <v>857</v>
      </c>
      <c r="L30" s="170" t="s">
        <v>857</v>
      </c>
      <c r="M30" s="170" t="s">
        <v>857</v>
      </c>
      <c r="N30" s="170" t="s">
        <v>857</v>
      </c>
      <c r="O30" s="179"/>
      <c r="P30" s="196"/>
    </row>
    <row r="31" spans="1:16" ht="17.25" customHeight="1">
      <c r="A31" s="80" t="s">
        <v>702</v>
      </c>
      <c r="B31" s="289" t="s">
        <v>703</v>
      </c>
      <c r="C31" s="170" t="s">
        <v>857</v>
      </c>
      <c r="D31" s="170">
        <v>676</v>
      </c>
      <c r="E31" s="170" t="s">
        <v>857</v>
      </c>
      <c r="F31" s="170">
        <v>252</v>
      </c>
      <c r="G31" s="170" t="s">
        <v>857</v>
      </c>
      <c r="H31" s="170">
        <v>894</v>
      </c>
      <c r="I31" s="170" t="s">
        <v>857</v>
      </c>
      <c r="J31" s="170">
        <v>18</v>
      </c>
      <c r="K31" s="170" t="s">
        <v>857</v>
      </c>
      <c r="L31" s="170" t="s">
        <v>857</v>
      </c>
      <c r="M31" s="170" t="s">
        <v>857</v>
      </c>
      <c r="N31" s="170">
        <v>1840</v>
      </c>
      <c r="O31" s="179"/>
      <c r="P31" s="196"/>
    </row>
    <row r="32" spans="1:16" ht="17.25" customHeight="1">
      <c r="A32" s="80" t="s">
        <v>711</v>
      </c>
      <c r="B32" s="289" t="s">
        <v>101</v>
      </c>
      <c r="C32" s="170">
        <v>152</v>
      </c>
      <c r="D32" s="170">
        <v>5465</v>
      </c>
      <c r="E32" s="170" t="s">
        <v>857</v>
      </c>
      <c r="F32" s="170" t="s">
        <v>857</v>
      </c>
      <c r="G32" s="170">
        <v>23</v>
      </c>
      <c r="H32" s="170">
        <v>658</v>
      </c>
      <c r="I32" s="170" t="s">
        <v>857</v>
      </c>
      <c r="J32" s="170" t="s">
        <v>857</v>
      </c>
      <c r="K32" s="170" t="s">
        <v>857</v>
      </c>
      <c r="L32" s="170" t="s">
        <v>857</v>
      </c>
      <c r="M32" s="170">
        <v>175</v>
      </c>
      <c r="N32" s="170">
        <v>6123</v>
      </c>
      <c r="O32" s="179"/>
      <c r="P32" s="196"/>
    </row>
    <row r="33" spans="1:16" ht="17.25" customHeight="1">
      <c r="A33" s="192" t="s">
        <v>548</v>
      </c>
      <c r="B33" s="290" t="s">
        <v>567</v>
      </c>
      <c r="C33" s="170" t="s">
        <v>857</v>
      </c>
      <c r="D33" s="170" t="s">
        <v>857</v>
      </c>
      <c r="E33" s="170" t="s">
        <v>857</v>
      </c>
      <c r="F33" s="170" t="s">
        <v>857</v>
      </c>
      <c r="G33" s="170" t="s">
        <v>857</v>
      </c>
      <c r="H33" s="170">
        <v>650</v>
      </c>
      <c r="I33" s="170" t="s">
        <v>857</v>
      </c>
      <c r="J33" s="170">
        <v>684</v>
      </c>
      <c r="K33" s="170" t="s">
        <v>857</v>
      </c>
      <c r="L33" s="170" t="s">
        <v>857</v>
      </c>
      <c r="M33" s="170" t="s">
        <v>857</v>
      </c>
      <c r="N33" s="170">
        <v>1334</v>
      </c>
      <c r="O33" s="179"/>
      <c r="P33" s="196"/>
    </row>
    <row r="34" spans="1:16" ht="30" customHeight="1">
      <c r="A34" s="192" t="s">
        <v>549</v>
      </c>
      <c r="B34" s="290"/>
      <c r="C34" s="170" t="s">
        <v>857</v>
      </c>
      <c r="D34" s="170" t="s">
        <v>857</v>
      </c>
      <c r="E34" s="170" t="s">
        <v>857</v>
      </c>
      <c r="F34" s="170" t="s">
        <v>857</v>
      </c>
      <c r="G34" s="170" t="s">
        <v>857</v>
      </c>
      <c r="H34" s="170" t="s">
        <v>857</v>
      </c>
      <c r="I34" s="170" t="s">
        <v>857</v>
      </c>
      <c r="J34" s="170" t="s">
        <v>857</v>
      </c>
      <c r="K34" s="170" t="s">
        <v>857</v>
      </c>
      <c r="L34" s="170" t="s">
        <v>857</v>
      </c>
      <c r="M34" s="170" t="s">
        <v>857</v>
      </c>
      <c r="N34" s="170" t="s">
        <v>857</v>
      </c>
      <c r="O34" s="179"/>
      <c r="P34" s="196"/>
    </row>
    <row r="35" spans="1:16" ht="17.25" customHeight="1">
      <c r="A35" s="192" t="s">
        <v>550</v>
      </c>
      <c r="B35" s="290" t="s">
        <v>733</v>
      </c>
      <c r="C35" s="170" t="s">
        <v>857</v>
      </c>
      <c r="D35" s="170" t="s">
        <v>857</v>
      </c>
      <c r="E35" s="170" t="s">
        <v>857</v>
      </c>
      <c r="F35" s="170" t="s">
        <v>857</v>
      </c>
      <c r="G35" s="170">
        <v>17</v>
      </c>
      <c r="H35" s="170">
        <v>132</v>
      </c>
      <c r="I35" s="170" t="s">
        <v>857</v>
      </c>
      <c r="J35" s="170" t="s">
        <v>857</v>
      </c>
      <c r="K35" s="170" t="s">
        <v>857</v>
      </c>
      <c r="L35" s="170" t="s">
        <v>857</v>
      </c>
      <c r="M35" s="170">
        <v>17</v>
      </c>
      <c r="N35" s="170">
        <v>132</v>
      </c>
      <c r="O35" s="179"/>
      <c r="P35" s="196"/>
    </row>
    <row r="36" spans="1:16" ht="17.25" customHeight="1">
      <c r="A36" s="80" t="s">
        <v>715</v>
      </c>
      <c r="B36" s="289" t="s">
        <v>568</v>
      </c>
      <c r="C36" s="170">
        <v>559</v>
      </c>
      <c r="D36" s="170">
        <v>15315</v>
      </c>
      <c r="E36" s="170" t="s">
        <v>857</v>
      </c>
      <c r="F36" s="170" t="s">
        <v>857</v>
      </c>
      <c r="G36" s="170">
        <v>139</v>
      </c>
      <c r="H36" s="170">
        <v>4528</v>
      </c>
      <c r="I36" s="170" t="s">
        <v>857</v>
      </c>
      <c r="J36" s="170" t="s">
        <v>857</v>
      </c>
      <c r="K36" s="170" t="s">
        <v>857</v>
      </c>
      <c r="L36" s="170" t="s">
        <v>857</v>
      </c>
      <c r="M36" s="170">
        <v>698</v>
      </c>
      <c r="N36" s="170">
        <v>19843</v>
      </c>
      <c r="O36" s="179"/>
      <c r="P36" s="196"/>
    </row>
    <row r="37" spans="1:16" ht="17.25" customHeight="1">
      <c r="A37" s="192" t="s">
        <v>716</v>
      </c>
      <c r="B37" s="291" t="s">
        <v>717</v>
      </c>
      <c r="C37" s="170" t="s">
        <v>857</v>
      </c>
      <c r="D37" s="170" t="s">
        <v>857</v>
      </c>
      <c r="E37" s="170" t="s">
        <v>857</v>
      </c>
      <c r="F37" s="170">
        <v>135</v>
      </c>
      <c r="G37" s="170" t="s">
        <v>857</v>
      </c>
      <c r="H37" s="170">
        <v>129</v>
      </c>
      <c r="I37" s="170" t="s">
        <v>857</v>
      </c>
      <c r="J37" s="170" t="s">
        <v>857</v>
      </c>
      <c r="K37" s="170" t="s">
        <v>857</v>
      </c>
      <c r="L37" s="170">
        <v>1</v>
      </c>
      <c r="M37" s="170" t="s">
        <v>857</v>
      </c>
      <c r="N37" s="170">
        <v>265</v>
      </c>
      <c r="O37" s="179"/>
      <c r="P37" s="196"/>
    </row>
    <row r="38" spans="1:16" ht="17.25" customHeight="1">
      <c r="A38" s="231" t="s">
        <v>698</v>
      </c>
      <c r="B38" s="292" t="s">
        <v>699</v>
      </c>
      <c r="C38" s="171">
        <v>351</v>
      </c>
      <c r="D38" s="171">
        <v>19758</v>
      </c>
      <c r="E38" s="171">
        <v>490</v>
      </c>
      <c r="F38" s="171">
        <v>947</v>
      </c>
      <c r="G38" s="171">
        <v>144</v>
      </c>
      <c r="H38" s="171">
        <v>1381</v>
      </c>
      <c r="I38" s="171">
        <v>1</v>
      </c>
      <c r="J38" s="171">
        <v>21</v>
      </c>
      <c r="K38" s="171" t="s">
        <v>857</v>
      </c>
      <c r="L38" s="171">
        <v>13</v>
      </c>
      <c r="M38" s="171">
        <v>986</v>
      </c>
      <c r="N38" s="171">
        <v>22120</v>
      </c>
      <c r="O38" s="191"/>
      <c r="P38" s="196"/>
    </row>
    <row r="39" spans="1:16" ht="30" customHeight="1">
      <c r="A39" s="80" t="s">
        <v>576</v>
      </c>
      <c r="B39" s="289" t="s">
        <v>577</v>
      </c>
      <c r="C39" s="193" t="s">
        <v>857</v>
      </c>
      <c r="D39" s="193" t="s">
        <v>857</v>
      </c>
      <c r="E39" s="193" t="s">
        <v>857</v>
      </c>
      <c r="F39" s="193" t="s">
        <v>857</v>
      </c>
      <c r="G39" s="193" t="s">
        <v>857</v>
      </c>
      <c r="H39" s="193" t="s">
        <v>857</v>
      </c>
      <c r="I39" s="193" t="s">
        <v>857</v>
      </c>
      <c r="J39" s="193" t="s">
        <v>857</v>
      </c>
      <c r="K39" s="193" t="s">
        <v>857</v>
      </c>
      <c r="L39" s="193" t="s">
        <v>857</v>
      </c>
      <c r="M39" s="193" t="s">
        <v>857</v>
      </c>
      <c r="N39" s="193" t="s">
        <v>857</v>
      </c>
      <c r="O39" s="191"/>
      <c r="P39" s="196"/>
    </row>
    <row r="40" spans="1:16" ht="18" customHeight="1">
      <c r="A40" s="80" t="s">
        <v>734</v>
      </c>
      <c r="B40" s="289" t="s">
        <v>728</v>
      </c>
      <c r="C40" s="170" t="s">
        <v>857</v>
      </c>
      <c r="D40" s="170">
        <v>380</v>
      </c>
      <c r="E40" s="170" t="s">
        <v>857</v>
      </c>
      <c r="F40" s="170" t="s">
        <v>857</v>
      </c>
      <c r="G40" s="170">
        <v>2</v>
      </c>
      <c r="H40" s="170">
        <v>1437</v>
      </c>
      <c r="I40" s="170" t="s">
        <v>857</v>
      </c>
      <c r="J40" s="170" t="s">
        <v>857</v>
      </c>
      <c r="K40" s="170" t="s">
        <v>857</v>
      </c>
      <c r="L40" s="170" t="s">
        <v>857</v>
      </c>
      <c r="M40" s="170">
        <v>2</v>
      </c>
      <c r="N40" s="170">
        <v>1817</v>
      </c>
      <c r="O40" s="191"/>
      <c r="P40" s="196"/>
    </row>
    <row r="41" spans="1:16" ht="18" customHeight="1">
      <c r="A41" s="80" t="s">
        <v>551</v>
      </c>
      <c r="B41" s="289" t="s">
        <v>532</v>
      </c>
      <c r="C41" s="170" t="s">
        <v>857</v>
      </c>
      <c r="D41" s="170" t="s">
        <v>857</v>
      </c>
      <c r="E41" s="170">
        <v>317</v>
      </c>
      <c r="F41" s="170">
        <v>16766</v>
      </c>
      <c r="G41" s="170" t="s">
        <v>857</v>
      </c>
      <c r="H41" s="170" t="s">
        <v>857</v>
      </c>
      <c r="I41" s="170" t="s">
        <v>857</v>
      </c>
      <c r="J41" s="170">
        <v>4481</v>
      </c>
      <c r="K41" s="170" t="s">
        <v>857</v>
      </c>
      <c r="L41" s="170" t="s">
        <v>857</v>
      </c>
      <c r="M41" s="170">
        <v>317</v>
      </c>
      <c r="N41" s="170">
        <v>21247</v>
      </c>
      <c r="O41" s="191"/>
      <c r="P41" s="196"/>
    </row>
    <row r="42" spans="1:16" ht="18" customHeight="1">
      <c r="A42" s="80" t="s">
        <v>119</v>
      </c>
      <c r="B42" s="289"/>
      <c r="C42" s="170" t="s">
        <v>857</v>
      </c>
      <c r="D42" s="170" t="s">
        <v>857</v>
      </c>
      <c r="E42" s="170" t="s">
        <v>857</v>
      </c>
      <c r="F42" s="170" t="s">
        <v>857</v>
      </c>
      <c r="G42" s="170" t="s">
        <v>857</v>
      </c>
      <c r="H42" s="170" t="s">
        <v>857</v>
      </c>
      <c r="I42" s="170" t="s">
        <v>857</v>
      </c>
      <c r="J42" s="170" t="s">
        <v>857</v>
      </c>
      <c r="K42" s="170" t="s">
        <v>857</v>
      </c>
      <c r="L42" s="170" t="s">
        <v>857</v>
      </c>
      <c r="M42" s="170" t="s">
        <v>857</v>
      </c>
      <c r="N42" s="170" t="s">
        <v>857</v>
      </c>
      <c r="O42" s="191"/>
      <c r="P42" s="196"/>
    </row>
    <row r="43" spans="1:16" ht="18" customHeight="1">
      <c r="A43" s="80" t="s">
        <v>813</v>
      </c>
      <c r="B43" s="289" t="s">
        <v>812</v>
      </c>
      <c r="C43" s="170" t="s">
        <v>857</v>
      </c>
      <c r="D43" s="170" t="s">
        <v>857</v>
      </c>
      <c r="E43" s="170" t="s">
        <v>857</v>
      </c>
      <c r="F43" s="170" t="s">
        <v>857</v>
      </c>
      <c r="G43" s="170" t="s">
        <v>857</v>
      </c>
      <c r="H43" s="170" t="s">
        <v>857</v>
      </c>
      <c r="I43" s="170">
        <v>987</v>
      </c>
      <c r="J43" s="170" t="s">
        <v>857</v>
      </c>
      <c r="K43" s="170" t="s">
        <v>857</v>
      </c>
      <c r="L43" s="170" t="s">
        <v>857</v>
      </c>
      <c r="M43" s="170">
        <v>987</v>
      </c>
      <c r="N43" s="170" t="s">
        <v>857</v>
      </c>
      <c r="O43" s="191"/>
      <c r="P43" s="196"/>
    </row>
    <row r="44" spans="1:16" ht="30" customHeight="1">
      <c r="A44" s="80" t="s">
        <v>120</v>
      </c>
      <c r="B44" s="289" t="s">
        <v>154</v>
      </c>
      <c r="C44" s="170" t="s">
        <v>857</v>
      </c>
      <c r="D44" s="170" t="s">
        <v>857</v>
      </c>
      <c r="E44" s="170">
        <v>1168</v>
      </c>
      <c r="F44" s="170">
        <v>1582</v>
      </c>
      <c r="G44" s="170" t="s">
        <v>857</v>
      </c>
      <c r="H44" s="170" t="s">
        <v>857</v>
      </c>
      <c r="I44" s="170" t="s">
        <v>857</v>
      </c>
      <c r="J44" s="170" t="s">
        <v>857</v>
      </c>
      <c r="K44" s="170" t="s">
        <v>857</v>
      </c>
      <c r="L44" s="170" t="s">
        <v>857</v>
      </c>
      <c r="M44" s="170">
        <v>1168</v>
      </c>
      <c r="N44" s="170">
        <v>1582</v>
      </c>
      <c r="O44" s="191"/>
      <c r="P44" s="196"/>
    </row>
    <row r="45" spans="1:16" ht="18" customHeight="1">
      <c r="A45" s="80" t="s">
        <v>121</v>
      </c>
      <c r="B45" s="289" t="s">
        <v>157</v>
      </c>
      <c r="C45" s="170" t="s">
        <v>857</v>
      </c>
      <c r="D45" s="170" t="s">
        <v>857</v>
      </c>
      <c r="E45" s="170" t="s">
        <v>857</v>
      </c>
      <c r="F45" s="170" t="s">
        <v>857</v>
      </c>
      <c r="G45" s="170" t="s">
        <v>857</v>
      </c>
      <c r="H45" s="170" t="s">
        <v>857</v>
      </c>
      <c r="I45" s="170" t="s">
        <v>857</v>
      </c>
      <c r="J45" s="170" t="s">
        <v>857</v>
      </c>
      <c r="K45" s="170" t="s">
        <v>857</v>
      </c>
      <c r="L45" s="170" t="s">
        <v>857</v>
      </c>
      <c r="M45" s="170" t="s">
        <v>857</v>
      </c>
      <c r="N45" s="170" t="s">
        <v>857</v>
      </c>
      <c r="O45" s="191"/>
      <c r="P45" s="196"/>
    </row>
    <row r="46" spans="1:16" ht="18" customHeight="1">
      <c r="A46" s="80" t="s">
        <v>122</v>
      </c>
      <c r="B46" s="289" t="s">
        <v>159</v>
      </c>
      <c r="C46" s="170" t="s">
        <v>857</v>
      </c>
      <c r="D46" s="170" t="s">
        <v>857</v>
      </c>
      <c r="E46" s="170">
        <v>267</v>
      </c>
      <c r="F46" s="170">
        <v>28347</v>
      </c>
      <c r="G46" s="170">
        <v>1</v>
      </c>
      <c r="H46" s="170" t="s">
        <v>857</v>
      </c>
      <c r="I46" s="170" t="s">
        <v>857</v>
      </c>
      <c r="J46" s="170">
        <v>2020</v>
      </c>
      <c r="K46" s="170" t="s">
        <v>857</v>
      </c>
      <c r="L46" s="170" t="s">
        <v>857</v>
      </c>
      <c r="M46" s="170">
        <v>268</v>
      </c>
      <c r="N46" s="170">
        <v>30367</v>
      </c>
      <c r="O46" s="191"/>
      <c r="P46" s="196"/>
    </row>
    <row r="47" spans="1:16" ht="18" customHeight="1">
      <c r="A47" s="80" t="s">
        <v>123</v>
      </c>
      <c r="B47" s="289" t="s">
        <v>161</v>
      </c>
      <c r="C47" s="170" t="s">
        <v>857</v>
      </c>
      <c r="D47" s="170" t="s">
        <v>857</v>
      </c>
      <c r="E47" s="170" t="s">
        <v>857</v>
      </c>
      <c r="F47" s="170" t="s">
        <v>857</v>
      </c>
      <c r="G47" s="170" t="s">
        <v>857</v>
      </c>
      <c r="H47" s="170">
        <v>47</v>
      </c>
      <c r="I47" s="170" t="s">
        <v>857</v>
      </c>
      <c r="J47" s="170">
        <v>6</v>
      </c>
      <c r="K47" s="170" t="s">
        <v>857</v>
      </c>
      <c r="L47" s="170" t="s">
        <v>857</v>
      </c>
      <c r="M47" s="170" t="s">
        <v>857</v>
      </c>
      <c r="N47" s="170">
        <v>53</v>
      </c>
      <c r="O47" s="191"/>
      <c r="P47" s="196"/>
    </row>
    <row r="48" spans="1:16" ht="18" customHeight="1">
      <c r="A48" s="80" t="s">
        <v>124</v>
      </c>
      <c r="B48" s="289" t="s">
        <v>578</v>
      </c>
      <c r="C48" s="170">
        <v>5140</v>
      </c>
      <c r="D48" s="170">
        <v>97450</v>
      </c>
      <c r="E48" s="170">
        <v>359</v>
      </c>
      <c r="F48" s="170">
        <v>1844</v>
      </c>
      <c r="G48" s="170">
        <v>166</v>
      </c>
      <c r="H48" s="170">
        <v>1656</v>
      </c>
      <c r="I48" s="170" t="s">
        <v>857</v>
      </c>
      <c r="J48" s="170">
        <v>41</v>
      </c>
      <c r="K48" s="170" t="s">
        <v>857</v>
      </c>
      <c r="L48" s="170" t="s">
        <v>857</v>
      </c>
      <c r="M48" s="170">
        <v>5665</v>
      </c>
      <c r="N48" s="170">
        <v>100991</v>
      </c>
      <c r="O48" s="191"/>
      <c r="P48" s="196"/>
    </row>
    <row r="49" spans="1:16" ht="30" customHeight="1">
      <c r="A49" s="80" t="s">
        <v>125</v>
      </c>
      <c r="B49" s="289"/>
      <c r="C49" s="170" t="s">
        <v>857</v>
      </c>
      <c r="D49" s="170" t="s">
        <v>857</v>
      </c>
      <c r="E49" s="170" t="s">
        <v>857</v>
      </c>
      <c r="F49" s="170" t="s">
        <v>857</v>
      </c>
      <c r="G49" s="170" t="s">
        <v>857</v>
      </c>
      <c r="H49" s="170" t="s">
        <v>857</v>
      </c>
      <c r="I49" s="170" t="s">
        <v>857</v>
      </c>
      <c r="J49" s="170" t="s">
        <v>857</v>
      </c>
      <c r="K49" s="170" t="s">
        <v>857</v>
      </c>
      <c r="L49" s="170" t="s">
        <v>857</v>
      </c>
      <c r="M49" s="170" t="s">
        <v>857</v>
      </c>
      <c r="N49" s="170" t="s">
        <v>857</v>
      </c>
      <c r="O49" s="191"/>
      <c r="P49" s="196"/>
    </row>
    <row r="50" spans="1:16" ht="18" customHeight="1">
      <c r="A50" s="80" t="s">
        <v>552</v>
      </c>
      <c r="B50" s="289" t="s">
        <v>579</v>
      </c>
      <c r="C50" s="170" t="s">
        <v>857</v>
      </c>
      <c r="D50" s="170">
        <v>344</v>
      </c>
      <c r="E50" s="170" t="s">
        <v>857</v>
      </c>
      <c r="F50" s="170" t="s">
        <v>857</v>
      </c>
      <c r="G50" s="170" t="s">
        <v>857</v>
      </c>
      <c r="H50" s="170">
        <v>71</v>
      </c>
      <c r="I50" s="170" t="s">
        <v>857</v>
      </c>
      <c r="J50" s="170">
        <v>2559</v>
      </c>
      <c r="K50" s="170" t="s">
        <v>857</v>
      </c>
      <c r="L50" s="170" t="s">
        <v>857</v>
      </c>
      <c r="M50" s="170" t="s">
        <v>857</v>
      </c>
      <c r="N50" s="170">
        <v>2974</v>
      </c>
      <c r="O50" s="191"/>
      <c r="P50" s="196"/>
    </row>
    <row r="51" spans="1:16" ht="18" customHeight="1">
      <c r="A51" s="80" t="s">
        <v>126</v>
      </c>
      <c r="B51" s="289" t="s">
        <v>164</v>
      </c>
      <c r="C51" s="170" t="s">
        <v>857</v>
      </c>
      <c r="D51" s="170" t="s">
        <v>857</v>
      </c>
      <c r="E51" s="170" t="s">
        <v>857</v>
      </c>
      <c r="F51" s="170" t="s">
        <v>857</v>
      </c>
      <c r="G51" s="170" t="s">
        <v>857</v>
      </c>
      <c r="H51" s="170" t="s">
        <v>857</v>
      </c>
      <c r="I51" s="170" t="s">
        <v>857</v>
      </c>
      <c r="J51" s="170" t="s">
        <v>857</v>
      </c>
      <c r="K51" s="170" t="s">
        <v>857</v>
      </c>
      <c r="L51" s="170" t="s">
        <v>857</v>
      </c>
      <c r="M51" s="170" t="s">
        <v>857</v>
      </c>
      <c r="N51" s="170" t="s">
        <v>857</v>
      </c>
      <c r="O51" s="191"/>
      <c r="P51" s="196"/>
    </row>
    <row r="52" spans="1:16" ht="18" customHeight="1">
      <c r="A52" s="80" t="s">
        <v>553</v>
      </c>
      <c r="B52" s="289"/>
      <c r="C52" s="170" t="s">
        <v>857</v>
      </c>
      <c r="D52" s="170" t="s">
        <v>857</v>
      </c>
      <c r="E52" s="170" t="s">
        <v>857</v>
      </c>
      <c r="F52" s="170" t="s">
        <v>857</v>
      </c>
      <c r="G52" s="170" t="s">
        <v>857</v>
      </c>
      <c r="H52" s="170" t="s">
        <v>857</v>
      </c>
      <c r="I52" s="170" t="s">
        <v>857</v>
      </c>
      <c r="J52" s="170" t="s">
        <v>857</v>
      </c>
      <c r="K52" s="170" t="s">
        <v>857</v>
      </c>
      <c r="L52" s="170" t="s">
        <v>857</v>
      </c>
      <c r="M52" s="170" t="s">
        <v>857</v>
      </c>
      <c r="N52" s="170" t="s">
        <v>857</v>
      </c>
      <c r="O52" s="191"/>
      <c r="P52" s="196"/>
    </row>
    <row r="53" spans="1:16" ht="18" customHeight="1">
      <c r="A53" s="80" t="s">
        <v>127</v>
      </c>
      <c r="B53" s="289"/>
      <c r="C53" s="170" t="s">
        <v>857</v>
      </c>
      <c r="D53" s="170" t="s">
        <v>857</v>
      </c>
      <c r="E53" s="170" t="s">
        <v>857</v>
      </c>
      <c r="F53" s="170" t="s">
        <v>857</v>
      </c>
      <c r="G53" s="170" t="s">
        <v>857</v>
      </c>
      <c r="H53" s="170" t="s">
        <v>857</v>
      </c>
      <c r="I53" s="170" t="s">
        <v>857</v>
      </c>
      <c r="J53" s="170" t="s">
        <v>857</v>
      </c>
      <c r="K53" s="170" t="s">
        <v>857</v>
      </c>
      <c r="L53" s="170" t="s">
        <v>857</v>
      </c>
      <c r="M53" s="170" t="s">
        <v>857</v>
      </c>
      <c r="N53" s="170" t="s">
        <v>857</v>
      </c>
      <c r="O53" s="191"/>
      <c r="P53" s="196"/>
    </row>
    <row r="54" spans="1:16" ht="30" customHeight="1">
      <c r="A54" s="80" t="s">
        <v>128</v>
      </c>
      <c r="B54" s="289" t="s">
        <v>168</v>
      </c>
      <c r="C54" s="170" t="s">
        <v>857</v>
      </c>
      <c r="D54" s="170">
        <v>65</v>
      </c>
      <c r="E54" s="170" t="s">
        <v>857</v>
      </c>
      <c r="F54" s="170" t="s">
        <v>857</v>
      </c>
      <c r="G54" s="170" t="s">
        <v>857</v>
      </c>
      <c r="H54" s="170">
        <v>80</v>
      </c>
      <c r="I54" s="170" t="s">
        <v>857</v>
      </c>
      <c r="J54" s="170" t="s">
        <v>857</v>
      </c>
      <c r="K54" s="170" t="s">
        <v>857</v>
      </c>
      <c r="L54" s="170" t="s">
        <v>857</v>
      </c>
      <c r="M54" s="170" t="s">
        <v>857</v>
      </c>
      <c r="N54" s="170">
        <v>145</v>
      </c>
      <c r="O54" s="191"/>
      <c r="P54" s="196"/>
    </row>
    <row r="55" spans="1:16" ht="18" customHeight="1">
      <c r="A55" s="80" t="s">
        <v>832</v>
      </c>
      <c r="B55" s="289"/>
      <c r="C55" s="170" t="s">
        <v>857</v>
      </c>
      <c r="D55" s="170" t="s">
        <v>857</v>
      </c>
      <c r="E55" s="170" t="s">
        <v>857</v>
      </c>
      <c r="F55" s="170" t="s">
        <v>857</v>
      </c>
      <c r="G55" s="170" t="s">
        <v>857</v>
      </c>
      <c r="H55" s="170" t="s">
        <v>857</v>
      </c>
      <c r="I55" s="170" t="s">
        <v>857</v>
      </c>
      <c r="J55" s="170" t="s">
        <v>857</v>
      </c>
      <c r="K55" s="170" t="s">
        <v>857</v>
      </c>
      <c r="L55" s="170" t="s">
        <v>857</v>
      </c>
      <c r="M55" s="170" t="s">
        <v>857</v>
      </c>
      <c r="N55" s="170" t="s">
        <v>857</v>
      </c>
      <c r="O55" s="191"/>
      <c r="P55" s="196"/>
    </row>
    <row r="56" spans="1:16" ht="18" customHeight="1">
      <c r="A56" s="80" t="s">
        <v>697</v>
      </c>
      <c r="B56" s="289" t="s">
        <v>696</v>
      </c>
      <c r="C56" s="170" t="s">
        <v>857</v>
      </c>
      <c r="D56" s="170" t="s">
        <v>857</v>
      </c>
      <c r="E56" s="170" t="s">
        <v>857</v>
      </c>
      <c r="F56" s="170" t="s">
        <v>857</v>
      </c>
      <c r="G56" s="170" t="s">
        <v>857</v>
      </c>
      <c r="H56" s="170" t="s">
        <v>857</v>
      </c>
      <c r="I56" s="170" t="s">
        <v>857</v>
      </c>
      <c r="J56" s="170" t="s">
        <v>857</v>
      </c>
      <c r="K56" s="170" t="s">
        <v>857</v>
      </c>
      <c r="L56" s="170" t="s">
        <v>857</v>
      </c>
      <c r="M56" s="170" t="s">
        <v>857</v>
      </c>
      <c r="N56" s="170" t="s">
        <v>857</v>
      </c>
      <c r="O56" s="191"/>
      <c r="P56" s="196"/>
    </row>
    <row r="57" spans="1:16" ht="18" customHeight="1">
      <c r="A57" s="80" t="s">
        <v>554</v>
      </c>
      <c r="B57" s="289"/>
      <c r="C57" s="170" t="s">
        <v>857</v>
      </c>
      <c r="D57" s="170" t="s">
        <v>857</v>
      </c>
      <c r="E57" s="170" t="s">
        <v>857</v>
      </c>
      <c r="F57" s="170" t="s">
        <v>857</v>
      </c>
      <c r="G57" s="170" t="s">
        <v>857</v>
      </c>
      <c r="H57" s="170" t="s">
        <v>857</v>
      </c>
      <c r="I57" s="170" t="s">
        <v>857</v>
      </c>
      <c r="J57" s="170" t="s">
        <v>857</v>
      </c>
      <c r="K57" s="170" t="s">
        <v>857</v>
      </c>
      <c r="L57" s="170" t="s">
        <v>857</v>
      </c>
      <c r="M57" s="170" t="s">
        <v>857</v>
      </c>
      <c r="N57" s="170" t="s">
        <v>857</v>
      </c>
      <c r="O57" s="191"/>
      <c r="P57" s="196"/>
    </row>
    <row r="58" spans="1:16" ht="18" customHeight="1">
      <c r="A58" s="80" t="s">
        <v>129</v>
      </c>
      <c r="B58" s="289" t="s">
        <v>171</v>
      </c>
      <c r="C58" s="170" t="s">
        <v>857</v>
      </c>
      <c r="D58" s="170" t="s">
        <v>857</v>
      </c>
      <c r="E58" s="170" t="s">
        <v>857</v>
      </c>
      <c r="F58" s="170" t="s">
        <v>857</v>
      </c>
      <c r="G58" s="170" t="s">
        <v>857</v>
      </c>
      <c r="H58" s="170" t="s">
        <v>857</v>
      </c>
      <c r="I58" s="170" t="s">
        <v>857</v>
      </c>
      <c r="J58" s="170" t="s">
        <v>857</v>
      </c>
      <c r="K58" s="170" t="s">
        <v>857</v>
      </c>
      <c r="L58" s="170" t="s">
        <v>857</v>
      </c>
      <c r="M58" s="170" t="s">
        <v>857</v>
      </c>
      <c r="N58" s="170" t="s">
        <v>857</v>
      </c>
      <c r="O58" s="191"/>
      <c r="P58" s="196"/>
    </row>
    <row r="59" spans="1:16" ht="30" customHeight="1">
      <c r="A59" s="80" t="s">
        <v>662</v>
      </c>
      <c r="B59" s="289" t="s">
        <v>663</v>
      </c>
      <c r="C59" s="170">
        <v>1096</v>
      </c>
      <c r="D59" s="170">
        <v>47238</v>
      </c>
      <c r="E59" s="170">
        <v>53</v>
      </c>
      <c r="F59" s="170">
        <v>7615</v>
      </c>
      <c r="G59" s="170">
        <v>64</v>
      </c>
      <c r="H59" s="170">
        <v>896</v>
      </c>
      <c r="I59" s="170" t="s">
        <v>857</v>
      </c>
      <c r="J59" s="170" t="s">
        <v>857</v>
      </c>
      <c r="K59" s="170" t="s">
        <v>857</v>
      </c>
      <c r="L59" s="170" t="s">
        <v>857</v>
      </c>
      <c r="M59" s="170">
        <v>1213</v>
      </c>
      <c r="N59" s="170">
        <v>55749</v>
      </c>
      <c r="O59" s="191"/>
      <c r="P59" s="196"/>
    </row>
    <row r="60" spans="1:16" ht="18" customHeight="1">
      <c r="A60" s="80" t="s">
        <v>842</v>
      </c>
      <c r="B60" s="289"/>
      <c r="C60" s="170" t="s">
        <v>857</v>
      </c>
      <c r="D60" s="170" t="s">
        <v>857</v>
      </c>
      <c r="E60" s="170" t="s">
        <v>857</v>
      </c>
      <c r="F60" s="170" t="s">
        <v>857</v>
      </c>
      <c r="G60" s="170">
        <v>39</v>
      </c>
      <c r="H60" s="170" t="s">
        <v>857</v>
      </c>
      <c r="I60" s="170" t="s">
        <v>857</v>
      </c>
      <c r="J60" s="170" t="s">
        <v>857</v>
      </c>
      <c r="K60" s="170" t="s">
        <v>857</v>
      </c>
      <c r="L60" s="170" t="s">
        <v>857</v>
      </c>
      <c r="M60" s="170">
        <v>39</v>
      </c>
      <c r="N60" s="170" t="s">
        <v>857</v>
      </c>
      <c r="O60" s="191"/>
      <c r="P60" s="196"/>
    </row>
    <row r="61" spans="1:16" ht="18" customHeight="1">
      <c r="A61" s="80" t="s">
        <v>130</v>
      </c>
      <c r="B61" s="289"/>
      <c r="C61" s="170" t="s">
        <v>857</v>
      </c>
      <c r="D61" s="170" t="s">
        <v>857</v>
      </c>
      <c r="E61" s="170" t="s">
        <v>857</v>
      </c>
      <c r="F61" s="170" t="s">
        <v>857</v>
      </c>
      <c r="G61" s="170" t="s">
        <v>857</v>
      </c>
      <c r="H61" s="170" t="s">
        <v>857</v>
      </c>
      <c r="I61" s="170" t="s">
        <v>857</v>
      </c>
      <c r="J61" s="170" t="s">
        <v>857</v>
      </c>
      <c r="K61" s="170" t="s">
        <v>857</v>
      </c>
      <c r="L61" s="170" t="s">
        <v>857</v>
      </c>
      <c r="M61" s="170" t="s">
        <v>857</v>
      </c>
      <c r="N61" s="170" t="s">
        <v>857</v>
      </c>
      <c r="O61" s="191"/>
      <c r="P61" s="196"/>
    </row>
    <row r="62" spans="1:16" ht="18" customHeight="1">
      <c r="A62" s="192" t="s">
        <v>814</v>
      </c>
      <c r="B62" s="293"/>
      <c r="C62" s="170" t="s">
        <v>857</v>
      </c>
      <c r="D62" s="170" t="s">
        <v>857</v>
      </c>
      <c r="E62" s="170" t="s">
        <v>857</v>
      </c>
      <c r="F62" s="170" t="s">
        <v>857</v>
      </c>
      <c r="G62" s="170" t="s">
        <v>857</v>
      </c>
      <c r="H62" s="170" t="s">
        <v>857</v>
      </c>
      <c r="I62" s="170" t="s">
        <v>857</v>
      </c>
      <c r="J62" s="170" t="s">
        <v>857</v>
      </c>
      <c r="K62" s="170" t="s">
        <v>857</v>
      </c>
      <c r="L62" s="170" t="s">
        <v>857</v>
      </c>
      <c r="M62" s="170" t="s">
        <v>857</v>
      </c>
      <c r="N62" s="170" t="s">
        <v>857</v>
      </c>
      <c r="O62" s="191"/>
      <c r="P62" s="196"/>
    </row>
    <row r="63" spans="1:16" ht="18" customHeight="1">
      <c r="A63" s="296" t="s">
        <v>713</v>
      </c>
      <c r="B63" s="297"/>
      <c r="C63" s="171" t="s">
        <v>857</v>
      </c>
      <c r="D63" s="171" t="s">
        <v>857</v>
      </c>
      <c r="E63" s="171" t="s">
        <v>857</v>
      </c>
      <c r="F63" s="171" t="s">
        <v>857</v>
      </c>
      <c r="G63" s="171" t="s">
        <v>857</v>
      </c>
      <c r="H63" s="171" t="s">
        <v>857</v>
      </c>
      <c r="I63" s="171" t="s">
        <v>857</v>
      </c>
      <c r="J63" s="171" t="s">
        <v>857</v>
      </c>
      <c r="K63" s="171" t="s">
        <v>857</v>
      </c>
      <c r="L63" s="171" t="s">
        <v>857</v>
      </c>
      <c r="M63" s="171" t="s">
        <v>857</v>
      </c>
      <c r="N63" s="171" t="s">
        <v>857</v>
      </c>
      <c r="O63" s="191"/>
      <c r="P63" s="196"/>
    </row>
    <row r="64" spans="1:16" ht="30" customHeight="1">
      <c r="A64" s="80" t="s">
        <v>131</v>
      </c>
      <c r="B64" s="289" t="s">
        <v>173</v>
      </c>
      <c r="C64" s="170" t="s">
        <v>857</v>
      </c>
      <c r="D64" s="170" t="s">
        <v>857</v>
      </c>
      <c r="E64" s="170" t="s">
        <v>857</v>
      </c>
      <c r="F64" s="170" t="s">
        <v>857</v>
      </c>
      <c r="G64" s="170" t="s">
        <v>857</v>
      </c>
      <c r="H64" s="170" t="s">
        <v>857</v>
      </c>
      <c r="I64" s="170" t="s">
        <v>857</v>
      </c>
      <c r="J64" s="170" t="s">
        <v>857</v>
      </c>
      <c r="K64" s="170" t="s">
        <v>857</v>
      </c>
      <c r="L64" s="170" t="s">
        <v>857</v>
      </c>
      <c r="M64" s="170" t="s">
        <v>857</v>
      </c>
      <c r="N64" s="170" t="s">
        <v>857</v>
      </c>
      <c r="O64" s="191"/>
      <c r="P64" s="196"/>
    </row>
    <row r="65" spans="1:16" ht="18" customHeight="1">
      <c r="A65" s="80" t="s">
        <v>594</v>
      </c>
      <c r="B65" s="289" t="s">
        <v>591</v>
      </c>
      <c r="C65" s="170" t="s">
        <v>857</v>
      </c>
      <c r="D65" s="170" t="s">
        <v>857</v>
      </c>
      <c r="E65" s="170" t="s">
        <v>857</v>
      </c>
      <c r="F65" s="170" t="s">
        <v>857</v>
      </c>
      <c r="G65" s="170" t="s">
        <v>857</v>
      </c>
      <c r="H65" s="170" t="s">
        <v>857</v>
      </c>
      <c r="I65" s="170" t="s">
        <v>857</v>
      </c>
      <c r="J65" s="170" t="s">
        <v>857</v>
      </c>
      <c r="K65" s="170" t="s">
        <v>857</v>
      </c>
      <c r="L65" s="170" t="s">
        <v>857</v>
      </c>
      <c r="M65" s="170" t="s">
        <v>857</v>
      </c>
      <c r="N65" s="170" t="s">
        <v>857</v>
      </c>
      <c r="O65" s="191"/>
      <c r="P65" s="196"/>
    </row>
    <row r="66" spans="1:16" ht="18" customHeight="1">
      <c r="A66" s="80" t="s">
        <v>708</v>
      </c>
      <c r="B66" s="289"/>
      <c r="C66" s="170" t="s">
        <v>857</v>
      </c>
      <c r="D66" s="170" t="s">
        <v>857</v>
      </c>
      <c r="E66" s="170" t="s">
        <v>857</v>
      </c>
      <c r="F66" s="170" t="s">
        <v>857</v>
      </c>
      <c r="G66" s="170" t="s">
        <v>857</v>
      </c>
      <c r="H66" s="170" t="s">
        <v>857</v>
      </c>
      <c r="I66" s="170" t="s">
        <v>857</v>
      </c>
      <c r="J66" s="170" t="s">
        <v>857</v>
      </c>
      <c r="K66" s="170" t="s">
        <v>857</v>
      </c>
      <c r="L66" s="170" t="s">
        <v>857</v>
      </c>
      <c r="M66" s="170" t="s">
        <v>857</v>
      </c>
      <c r="N66" s="170" t="s">
        <v>857</v>
      </c>
      <c r="O66" s="191"/>
      <c r="P66" s="196"/>
    </row>
    <row r="67" spans="1:16" ht="18" customHeight="1">
      <c r="A67" s="80" t="s">
        <v>132</v>
      </c>
      <c r="B67" s="289" t="s">
        <v>175</v>
      </c>
      <c r="C67" s="170" t="s">
        <v>857</v>
      </c>
      <c r="D67" s="170" t="s">
        <v>857</v>
      </c>
      <c r="E67" s="170" t="s">
        <v>857</v>
      </c>
      <c r="F67" s="170" t="s">
        <v>857</v>
      </c>
      <c r="G67" s="170" t="s">
        <v>857</v>
      </c>
      <c r="H67" s="170" t="s">
        <v>857</v>
      </c>
      <c r="I67" s="170" t="s">
        <v>857</v>
      </c>
      <c r="J67" s="170" t="s">
        <v>857</v>
      </c>
      <c r="K67" s="170" t="s">
        <v>857</v>
      </c>
      <c r="L67" s="170" t="s">
        <v>857</v>
      </c>
      <c r="M67" s="170" t="s">
        <v>857</v>
      </c>
      <c r="N67" s="170" t="s">
        <v>857</v>
      </c>
      <c r="O67" s="191"/>
      <c r="P67" s="196"/>
    </row>
    <row r="68" spans="1:16" ht="18" customHeight="1">
      <c r="A68" s="192" t="s">
        <v>718</v>
      </c>
      <c r="B68" s="290"/>
      <c r="C68" s="170" t="s">
        <v>857</v>
      </c>
      <c r="D68" s="170" t="s">
        <v>857</v>
      </c>
      <c r="E68" s="170" t="s">
        <v>857</v>
      </c>
      <c r="F68" s="170" t="s">
        <v>857</v>
      </c>
      <c r="G68" s="170">
        <v>151</v>
      </c>
      <c r="H68" s="170" t="s">
        <v>857</v>
      </c>
      <c r="I68" s="170" t="s">
        <v>857</v>
      </c>
      <c r="J68" s="170" t="s">
        <v>857</v>
      </c>
      <c r="K68" s="170" t="s">
        <v>857</v>
      </c>
      <c r="L68" s="170" t="s">
        <v>857</v>
      </c>
      <c r="M68" s="170">
        <v>151</v>
      </c>
      <c r="N68" s="170" t="s">
        <v>857</v>
      </c>
      <c r="O68" s="191"/>
      <c r="P68" s="196"/>
    </row>
    <row r="69" spans="1:16" ht="30" customHeight="1">
      <c r="A69" s="80" t="s">
        <v>555</v>
      </c>
      <c r="B69" s="290" t="s">
        <v>580</v>
      </c>
      <c r="C69" s="170" t="s">
        <v>857</v>
      </c>
      <c r="D69" s="170" t="s">
        <v>857</v>
      </c>
      <c r="E69" s="170" t="s">
        <v>857</v>
      </c>
      <c r="F69" s="170" t="s">
        <v>857</v>
      </c>
      <c r="G69" s="170">
        <v>46</v>
      </c>
      <c r="H69" s="170">
        <v>2</v>
      </c>
      <c r="I69" s="170" t="s">
        <v>857</v>
      </c>
      <c r="J69" s="170" t="s">
        <v>857</v>
      </c>
      <c r="K69" s="170" t="s">
        <v>857</v>
      </c>
      <c r="L69" s="170" t="s">
        <v>857</v>
      </c>
      <c r="M69" s="170">
        <v>46</v>
      </c>
      <c r="N69" s="170">
        <v>2</v>
      </c>
      <c r="O69" s="191"/>
      <c r="P69" s="196"/>
    </row>
    <row r="70" spans="1:16" ht="18" customHeight="1">
      <c r="A70" s="80" t="s">
        <v>556</v>
      </c>
      <c r="B70" s="289" t="s">
        <v>468</v>
      </c>
      <c r="C70" s="170">
        <v>496</v>
      </c>
      <c r="D70" s="170">
        <v>14687</v>
      </c>
      <c r="E70" s="170" t="s">
        <v>857</v>
      </c>
      <c r="F70" s="170" t="s">
        <v>857</v>
      </c>
      <c r="G70" s="170">
        <v>307</v>
      </c>
      <c r="H70" s="170">
        <v>2267</v>
      </c>
      <c r="I70" s="170" t="s">
        <v>857</v>
      </c>
      <c r="J70" s="170" t="s">
        <v>857</v>
      </c>
      <c r="K70" s="170" t="s">
        <v>857</v>
      </c>
      <c r="L70" s="170" t="s">
        <v>857</v>
      </c>
      <c r="M70" s="170">
        <v>803</v>
      </c>
      <c r="N70" s="170">
        <v>16954</v>
      </c>
      <c r="O70" s="191"/>
      <c r="P70" s="196"/>
    </row>
    <row r="71" spans="1:16" ht="18" customHeight="1">
      <c r="A71" s="80" t="s">
        <v>830</v>
      </c>
      <c r="B71" s="289" t="s">
        <v>831</v>
      </c>
      <c r="C71" s="170" t="s">
        <v>857</v>
      </c>
      <c r="D71" s="170" t="s">
        <v>857</v>
      </c>
      <c r="E71" s="170" t="s">
        <v>857</v>
      </c>
      <c r="F71" s="170" t="s">
        <v>857</v>
      </c>
      <c r="G71" s="170" t="s">
        <v>857</v>
      </c>
      <c r="H71" s="170" t="s">
        <v>857</v>
      </c>
      <c r="I71" s="170" t="s">
        <v>857</v>
      </c>
      <c r="J71" s="170" t="s">
        <v>857</v>
      </c>
      <c r="K71" s="170" t="s">
        <v>857</v>
      </c>
      <c r="L71" s="170" t="s">
        <v>857</v>
      </c>
      <c r="M71" s="170" t="s">
        <v>857</v>
      </c>
      <c r="N71" s="170" t="s">
        <v>857</v>
      </c>
      <c r="O71" s="191"/>
      <c r="P71" s="196"/>
    </row>
    <row r="72" spans="1:16" ht="18" customHeight="1">
      <c r="A72" s="80" t="s">
        <v>806</v>
      </c>
      <c r="B72" s="289" t="s">
        <v>807</v>
      </c>
      <c r="C72" s="170" t="s">
        <v>857</v>
      </c>
      <c r="D72" s="170">
        <v>362</v>
      </c>
      <c r="E72" s="170" t="s">
        <v>857</v>
      </c>
      <c r="F72" s="170">
        <v>3119</v>
      </c>
      <c r="G72" s="170" t="s">
        <v>857</v>
      </c>
      <c r="H72" s="170">
        <v>129</v>
      </c>
      <c r="I72" s="170" t="s">
        <v>857</v>
      </c>
      <c r="J72" s="170" t="s">
        <v>857</v>
      </c>
      <c r="K72" s="170" t="s">
        <v>857</v>
      </c>
      <c r="L72" s="170" t="s">
        <v>857</v>
      </c>
      <c r="M72" s="170" t="s">
        <v>857</v>
      </c>
      <c r="N72" s="170">
        <v>3610</v>
      </c>
      <c r="O72" s="191"/>
      <c r="P72" s="196"/>
    </row>
    <row r="73" spans="1:16" ht="18" customHeight="1">
      <c r="A73" s="80" t="s">
        <v>557</v>
      </c>
      <c r="B73" s="289" t="s">
        <v>563</v>
      </c>
      <c r="C73" s="170" t="s">
        <v>857</v>
      </c>
      <c r="D73" s="170" t="s">
        <v>857</v>
      </c>
      <c r="E73" s="170" t="s">
        <v>857</v>
      </c>
      <c r="F73" s="170" t="s">
        <v>857</v>
      </c>
      <c r="G73" s="170" t="s">
        <v>857</v>
      </c>
      <c r="H73" s="170" t="s">
        <v>857</v>
      </c>
      <c r="I73" s="170" t="s">
        <v>857</v>
      </c>
      <c r="J73" s="170" t="s">
        <v>857</v>
      </c>
      <c r="K73" s="170" t="s">
        <v>857</v>
      </c>
      <c r="L73" s="170" t="s">
        <v>857</v>
      </c>
      <c r="M73" s="170" t="s">
        <v>857</v>
      </c>
      <c r="N73" s="170" t="s">
        <v>857</v>
      </c>
      <c r="O73" s="191"/>
      <c r="P73" s="196"/>
    </row>
    <row r="74" spans="1:16" ht="30" customHeight="1">
      <c r="A74" s="80" t="s">
        <v>558</v>
      </c>
      <c r="B74" s="289" t="s">
        <v>581</v>
      </c>
      <c r="C74" s="170" t="s">
        <v>857</v>
      </c>
      <c r="D74" s="170" t="s">
        <v>857</v>
      </c>
      <c r="E74" s="170" t="s">
        <v>857</v>
      </c>
      <c r="F74" s="170" t="s">
        <v>857</v>
      </c>
      <c r="G74" s="170">
        <v>8</v>
      </c>
      <c r="H74" s="170">
        <v>80</v>
      </c>
      <c r="I74" s="170" t="s">
        <v>857</v>
      </c>
      <c r="J74" s="170" t="s">
        <v>857</v>
      </c>
      <c r="K74" s="170" t="s">
        <v>857</v>
      </c>
      <c r="L74" s="170" t="s">
        <v>857</v>
      </c>
      <c r="M74" s="170">
        <v>8</v>
      </c>
      <c r="N74" s="170">
        <v>80</v>
      </c>
      <c r="O74" s="191"/>
      <c r="P74" s="196"/>
    </row>
    <row r="75" spans="1:16" ht="18" customHeight="1">
      <c r="A75" s="80" t="s">
        <v>823</v>
      </c>
      <c r="B75" s="289"/>
      <c r="C75" s="170" t="s">
        <v>857</v>
      </c>
      <c r="D75" s="170" t="s">
        <v>857</v>
      </c>
      <c r="E75" s="170" t="s">
        <v>857</v>
      </c>
      <c r="F75" s="170" t="s">
        <v>857</v>
      </c>
      <c r="G75" s="170" t="s">
        <v>857</v>
      </c>
      <c r="H75" s="170" t="s">
        <v>857</v>
      </c>
      <c r="I75" s="170" t="s">
        <v>857</v>
      </c>
      <c r="J75" s="170" t="s">
        <v>857</v>
      </c>
      <c r="K75" s="170" t="s">
        <v>857</v>
      </c>
      <c r="L75" s="170" t="s">
        <v>857</v>
      </c>
      <c r="M75" s="170" t="s">
        <v>857</v>
      </c>
      <c r="N75" s="170" t="s">
        <v>857</v>
      </c>
      <c r="O75" s="191"/>
      <c r="P75" s="196"/>
    </row>
    <row r="76" spans="1:16" ht="18" customHeight="1">
      <c r="A76" s="80" t="s">
        <v>825</v>
      </c>
      <c r="B76" s="289" t="s">
        <v>826</v>
      </c>
      <c r="C76" s="170" t="s">
        <v>857</v>
      </c>
      <c r="D76" s="170">
        <v>54</v>
      </c>
      <c r="E76" s="170" t="s">
        <v>857</v>
      </c>
      <c r="F76" s="170" t="s">
        <v>857</v>
      </c>
      <c r="G76" s="170" t="s">
        <v>857</v>
      </c>
      <c r="H76" s="170">
        <v>66</v>
      </c>
      <c r="I76" s="170" t="s">
        <v>857</v>
      </c>
      <c r="J76" s="170">
        <v>29</v>
      </c>
      <c r="K76" s="170" t="s">
        <v>857</v>
      </c>
      <c r="L76" s="170" t="s">
        <v>857</v>
      </c>
      <c r="M76" s="170" t="s">
        <v>857</v>
      </c>
      <c r="N76" s="170">
        <v>149</v>
      </c>
      <c r="O76" s="191"/>
      <c r="P76" s="196"/>
    </row>
    <row r="77" spans="1:16" ht="18" customHeight="1">
      <c r="A77" s="80" t="s">
        <v>822</v>
      </c>
      <c r="B77" s="289" t="s">
        <v>821</v>
      </c>
      <c r="C77" s="170">
        <v>206</v>
      </c>
      <c r="D77" s="170">
        <v>11993</v>
      </c>
      <c r="E77" s="170">
        <v>20</v>
      </c>
      <c r="F77" s="170">
        <v>19</v>
      </c>
      <c r="G77" s="170">
        <v>13</v>
      </c>
      <c r="H77" s="170">
        <v>772</v>
      </c>
      <c r="I77" s="170" t="s">
        <v>857</v>
      </c>
      <c r="J77" s="170">
        <v>12912</v>
      </c>
      <c r="K77" s="170" t="s">
        <v>857</v>
      </c>
      <c r="L77" s="170">
        <v>10</v>
      </c>
      <c r="M77" s="170">
        <v>239</v>
      </c>
      <c r="N77" s="170">
        <v>25706</v>
      </c>
      <c r="O77" s="191"/>
      <c r="P77" s="196"/>
    </row>
    <row r="78" spans="1:16" ht="18" customHeight="1">
      <c r="A78" s="80" t="s">
        <v>848</v>
      </c>
      <c r="B78" s="289" t="s">
        <v>849</v>
      </c>
      <c r="C78" s="170" t="s">
        <v>857</v>
      </c>
      <c r="D78" s="170" t="s">
        <v>857</v>
      </c>
      <c r="E78" s="170" t="s">
        <v>857</v>
      </c>
      <c r="F78" s="170" t="s">
        <v>857</v>
      </c>
      <c r="G78" s="170" t="s">
        <v>857</v>
      </c>
      <c r="H78" s="170" t="s">
        <v>857</v>
      </c>
      <c r="I78" s="170" t="s">
        <v>857</v>
      </c>
      <c r="J78" s="170">
        <v>614</v>
      </c>
      <c r="K78" s="170" t="s">
        <v>857</v>
      </c>
      <c r="L78" s="170" t="s">
        <v>857</v>
      </c>
      <c r="M78" s="170" t="s">
        <v>857</v>
      </c>
      <c r="N78" s="170">
        <v>614</v>
      </c>
      <c r="O78" s="191"/>
      <c r="P78" s="196"/>
    </row>
    <row r="79" spans="1:16" ht="18" customHeight="1">
      <c r="A79" s="80" t="s">
        <v>559</v>
      </c>
      <c r="B79" s="289"/>
      <c r="C79" s="170" t="s">
        <v>857</v>
      </c>
      <c r="D79" s="170" t="s">
        <v>857</v>
      </c>
      <c r="E79" s="170" t="s">
        <v>857</v>
      </c>
      <c r="F79" s="170" t="s">
        <v>857</v>
      </c>
      <c r="G79" s="170" t="s">
        <v>857</v>
      </c>
      <c r="H79" s="170" t="s">
        <v>857</v>
      </c>
      <c r="I79" s="170" t="s">
        <v>857</v>
      </c>
      <c r="J79" s="170" t="s">
        <v>857</v>
      </c>
      <c r="K79" s="170" t="s">
        <v>857</v>
      </c>
      <c r="L79" s="170" t="s">
        <v>857</v>
      </c>
      <c r="M79" s="170" t="s">
        <v>857</v>
      </c>
      <c r="N79" s="170" t="s">
        <v>857</v>
      </c>
      <c r="O79" s="191"/>
      <c r="P79" s="196"/>
    </row>
    <row r="80" spans="1:16" ht="30" customHeight="1">
      <c r="A80" s="192" t="s">
        <v>560</v>
      </c>
      <c r="B80" s="290"/>
      <c r="C80" s="170" t="s">
        <v>857</v>
      </c>
      <c r="D80" s="170" t="s">
        <v>857</v>
      </c>
      <c r="E80" s="170" t="s">
        <v>857</v>
      </c>
      <c r="F80" s="170" t="s">
        <v>857</v>
      </c>
      <c r="G80" s="170" t="s">
        <v>857</v>
      </c>
      <c r="H80" s="170">
        <v>138</v>
      </c>
      <c r="I80" s="170" t="s">
        <v>857</v>
      </c>
      <c r="J80" s="170" t="s">
        <v>857</v>
      </c>
      <c r="K80" s="170" t="s">
        <v>857</v>
      </c>
      <c r="L80" s="170" t="s">
        <v>857</v>
      </c>
      <c r="M80" s="170" t="s">
        <v>857</v>
      </c>
      <c r="N80" s="170">
        <v>138</v>
      </c>
      <c r="O80" s="191"/>
      <c r="P80" s="196"/>
    </row>
    <row r="81" spans="1:16" ht="18" customHeight="1">
      <c r="A81" s="80" t="s">
        <v>177</v>
      </c>
      <c r="B81" s="289"/>
      <c r="C81" s="170" t="s">
        <v>857</v>
      </c>
      <c r="D81" s="170" t="s">
        <v>857</v>
      </c>
      <c r="E81" s="170" t="s">
        <v>857</v>
      </c>
      <c r="F81" s="170" t="s">
        <v>857</v>
      </c>
      <c r="G81" s="170" t="s">
        <v>857</v>
      </c>
      <c r="H81" s="170" t="s">
        <v>857</v>
      </c>
      <c r="I81" s="170" t="s">
        <v>857</v>
      </c>
      <c r="J81" s="170" t="s">
        <v>857</v>
      </c>
      <c r="K81" s="170" t="s">
        <v>857</v>
      </c>
      <c r="L81" s="170" t="s">
        <v>857</v>
      </c>
      <c r="M81" s="170" t="s">
        <v>857</v>
      </c>
      <c r="N81" s="170" t="s">
        <v>857</v>
      </c>
      <c r="O81" s="191"/>
      <c r="P81" s="196"/>
    </row>
    <row r="82" spans="1:16" ht="18" customHeight="1">
      <c r="A82" s="80" t="s">
        <v>838</v>
      </c>
      <c r="B82" s="306" t="s">
        <v>856</v>
      </c>
      <c r="C82" s="170" t="s">
        <v>857</v>
      </c>
      <c r="D82" s="170" t="s">
        <v>857</v>
      </c>
      <c r="E82" s="170" t="s">
        <v>857</v>
      </c>
      <c r="F82" s="170" t="s">
        <v>857</v>
      </c>
      <c r="G82" s="170" t="s">
        <v>857</v>
      </c>
      <c r="H82" s="170" t="s">
        <v>857</v>
      </c>
      <c r="I82" s="170" t="s">
        <v>857</v>
      </c>
      <c r="J82" s="170" t="s">
        <v>857</v>
      </c>
      <c r="K82" s="170" t="s">
        <v>857</v>
      </c>
      <c r="L82" s="170" t="s">
        <v>857</v>
      </c>
      <c r="M82" s="170" t="s">
        <v>857</v>
      </c>
      <c r="N82" s="170" t="s">
        <v>857</v>
      </c>
      <c r="O82" s="191"/>
      <c r="P82" s="196"/>
    </row>
    <row r="83" spans="1:16" ht="18" customHeight="1">
      <c r="A83" s="80" t="s">
        <v>108</v>
      </c>
      <c r="B83" s="78" t="s">
        <v>108</v>
      </c>
      <c r="C83" s="172"/>
      <c r="D83" s="172"/>
      <c r="E83" s="172"/>
      <c r="F83" s="172"/>
      <c r="G83" s="172"/>
      <c r="H83" s="172"/>
      <c r="I83" s="172"/>
      <c r="J83" s="172"/>
      <c r="K83" s="172"/>
      <c r="L83" s="172"/>
      <c r="M83" s="172"/>
      <c r="N83" s="172"/>
      <c r="O83" s="192"/>
      <c r="P83" s="196"/>
    </row>
    <row r="84" spans="1:15" ht="18" customHeight="1">
      <c r="A84" s="81" t="s">
        <v>48</v>
      </c>
      <c r="B84" s="83" t="s">
        <v>49</v>
      </c>
      <c r="C84" s="182">
        <f>SUM(C14:C81)</f>
        <v>16419</v>
      </c>
      <c r="D84" s="182">
        <f aca="true" t="shared" si="0" ref="D84:N84">SUM(D14:D81)</f>
        <v>351683</v>
      </c>
      <c r="E84" s="182">
        <f t="shared" si="0"/>
        <v>3475</v>
      </c>
      <c r="F84" s="182">
        <f t="shared" si="0"/>
        <v>103656</v>
      </c>
      <c r="G84" s="182">
        <f t="shared" si="0"/>
        <v>1438</v>
      </c>
      <c r="H84" s="182">
        <f t="shared" si="0"/>
        <v>26967</v>
      </c>
      <c r="I84" s="182">
        <f t="shared" si="0"/>
        <v>2148</v>
      </c>
      <c r="J84" s="182">
        <f t="shared" si="0"/>
        <v>36763</v>
      </c>
      <c r="K84" s="182">
        <f t="shared" si="0"/>
        <v>0</v>
      </c>
      <c r="L84" s="182">
        <f t="shared" si="0"/>
        <v>24</v>
      </c>
      <c r="M84" s="182">
        <f t="shared" si="0"/>
        <v>23480</v>
      </c>
      <c r="N84" s="182">
        <f t="shared" si="0"/>
        <v>519093</v>
      </c>
      <c r="O84" s="192"/>
    </row>
    <row r="85" spans="1:16" ht="11.25" customHeight="1">
      <c r="A85" s="8"/>
      <c r="B85" s="8"/>
      <c r="C85" s="220"/>
      <c r="D85" s="8"/>
      <c r="E85" s="8"/>
      <c r="F85" s="8"/>
      <c r="G85" s="8"/>
      <c r="H85" s="8"/>
      <c r="I85" s="8"/>
      <c r="J85" s="8"/>
      <c r="K85" s="8"/>
      <c r="L85" s="8"/>
      <c r="M85" s="8"/>
      <c r="N85" s="8"/>
      <c r="O85" s="13"/>
      <c r="P85" s="13"/>
    </row>
    <row r="86" spans="1:16" ht="11.25" customHeight="1">
      <c r="A86" s="9"/>
      <c r="B86" s="8"/>
      <c r="C86" s="220"/>
      <c r="D86" s="8"/>
      <c r="E86" s="8"/>
      <c r="F86" s="8"/>
      <c r="G86" s="8"/>
      <c r="H86" s="8"/>
      <c r="I86" s="8"/>
      <c r="J86" s="8"/>
      <c r="K86" s="8"/>
      <c r="L86" s="8"/>
      <c r="M86" s="8"/>
      <c r="N86" s="10"/>
      <c r="O86" s="13"/>
      <c r="P86" s="13"/>
    </row>
    <row r="87" spans="1:16" s="11" customFormat="1" ht="27" customHeight="1">
      <c r="A87" s="204" t="s">
        <v>17</v>
      </c>
      <c r="B87" s="8"/>
      <c r="C87" s="220"/>
      <c r="D87" s="8"/>
      <c r="E87" s="8"/>
      <c r="F87" s="8"/>
      <c r="G87" s="8"/>
      <c r="H87" s="8"/>
      <c r="I87" s="8"/>
      <c r="J87" s="8"/>
      <c r="K87" s="8"/>
      <c r="L87" s="8"/>
      <c r="M87" s="8"/>
      <c r="O87" s="8"/>
      <c r="P87" s="8"/>
    </row>
    <row r="88" spans="1:16" s="11" customFormat="1" ht="27" customHeight="1">
      <c r="A88" s="380" t="s">
        <v>18</v>
      </c>
      <c r="B88" s="380"/>
      <c r="C88" s="8"/>
      <c r="D88" s="8"/>
      <c r="E88" s="8"/>
      <c r="F88" s="8"/>
      <c r="G88" s="8"/>
      <c r="H88" s="8"/>
      <c r="I88" s="8"/>
      <c r="J88" s="8"/>
      <c r="K88" s="8"/>
      <c r="L88" s="8"/>
      <c r="M88" s="8"/>
      <c r="N88" s="12"/>
      <c r="O88" s="8"/>
      <c r="P88" s="8"/>
    </row>
    <row r="89" spans="1:16" s="11" customFormat="1" ht="12.75">
      <c r="A89" s="8"/>
      <c r="B89" s="8"/>
      <c r="C89" s="8"/>
      <c r="D89" s="8"/>
      <c r="E89" s="8"/>
      <c r="F89" s="8"/>
      <c r="G89" s="8"/>
      <c r="H89" s="8"/>
      <c r="I89" s="8"/>
      <c r="J89" s="8"/>
      <c r="K89" s="8"/>
      <c r="L89" s="8"/>
      <c r="M89" s="8"/>
      <c r="N89" s="8"/>
      <c r="O89" s="8"/>
      <c r="P89" s="8"/>
    </row>
    <row r="90" spans="1:16" s="11" customFormat="1" ht="12.75">
      <c r="A90" s="8"/>
      <c r="B90" s="8"/>
      <c r="C90" s="8"/>
      <c r="D90" s="8"/>
      <c r="E90" s="8"/>
      <c r="F90" s="8"/>
      <c r="G90" s="8"/>
      <c r="H90" s="8"/>
      <c r="I90" s="8"/>
      <c r="J90" s="8"/>
      <c r="K90" s="8"/>
      <c r="L90" s="8"/>
      <c r="M90" s="8"/>
      <c r="N90" s="8"/>
      <c r="O90" s="8"/>
      <c r="P90" s="8"/>
    </row>
  </sheetData>
  <sheetProtection/>
  <mergeCells count="24">
    <mergeCell ref="A88:B88"/>
    <mergeCell ref="C10:D10"/>
    <mergeCell ref="C11:D11"/>
    <mergeCell ref="E10:F10"/>
    <mergeCell ref="E11:F11"/>
    <mergeCell ref="G10:H10"/>
    <mergeCell ref="G11:H11"/>
    <mergeCell ref="M10:N10"/>
    <mergeCell ref="M11:N11"/>
    <mergeCell ref="M8:N9"/>
    <mergeCell ref="I10:J10"/>
    <mergeCell ref="I11:J11"/>
    <mergeCell ref="K10:L10"/>
    <mergeCell ref="K11:L11"/>
    <mergeCell ref="A1:N1"/>
    <mergeCell ref="A2:N2"/>
    <mergeCell ref="A4:B4"/>
    <mergeCell ref="A5:B5"/>
    <mergeCell ref="C7:N7"/>
    <mergeCell ref="C8:D9"/>
    <mergeCell ref="E8:F9"/>
    <mergeCell ref="G8:H9"/>
    <mergeCell ref="I8:J9"/>
    <mergeCell ref="K8:L9"/>
  </mergeCells>
  <dataValidations count="1">
    <dataValidation type="whole" allowBlank="1" showInputMessage="1" showErrorMessage="1" errorTitle="No Decimal" error="No Decimal is allowed" sqref="N86">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13" man="1"/>
    <brk id="63" max="13" man="1"/>
  </rowBreaks>
</worksheet>
</file>

<file path=xl/worksheets/sheet28.xml><?xml version="1.0" encoding="utf-8"?>
<worksheet xmlns="http://schemas.openxmlformats.org/spreadsheetml/2006/main" xmlns:r="http://schemas.openxmlformats.org/officeDocument/2006/relationships">
  <dimension ref="A1:H84"/>
  <sheetViews>
    <sheetView zoomScale="80" zoomScaleNormal="80" zoomScaleSheetLayoutView="75" zoomScalePageLayoutView="0" workbookViewId="0" topLeftCell="A61">
      <selection activeCell="B78" sqref="B78"/>
    </sheetView>
  </sheetViews>
  <sheetFormatPr defaultColWidth="9.00390625" defaultRowHeight="16.5"/>
  <cols>
    <col min="1" max="1" width="31.25390625" style="13" bestFit="1" customWidth="1"/>
    <col min="2" max="2" width="21.625" style="13" customWidth="1"/>
    <col min="3" max="6" width="26.625" style="13" customWidth="1"/>
    <col min="7" max="16384" width="9.00390625" style="13" customWidth="1"/>
  </cols>
  <sheetData>
    <row r="1" spans="1:6" ht="45.75" customHeight="1">
      <c r="A1" s="357" t="s">
        <v>258</v>
      </c>
      <c r="B1" s="357"/>
      <c r="C1" s="358"/>
      <c r="D1" s="358"/>
      <c r="E1" s="358"/>
      <c r="F1" s="358"/>
    </row>
    <row r="2" spans="1:6" ht="44.25" customHeight="1">
      <c r="A2" s="359" t="str">
        <f>'Form HKLQ1-1'!A3:H3</f>
        <v>二零二零年一月至六月
January to June 2020</v>
      </c>
      <c r="B2" s="359"/>
      <c r="C2" s="358"/>
      <c r="D2" s="358"/>
      <c r="E2" s="358"/>
      <c r="F2" s="358"/>
    </row>
    <row r="3" spans="1:2" ht="8.25" customHeight="1">
      <c r="A3" s="14"/>
      <c r="B3" s="14"/>
    </row>
    <row r="4" spans="1:2" ht="38.25" customHeight="1">
      <c r="A4" s="100" t="s">
        <v>259</v>
      </c>
      <c r="B4" s="100"/>
    </row>
    <row r="5" spans="1:3" ht="38.25" customHeight="1">
      <c r="A5" s="360" t="s">
        <v>260</v>
      </c>
      <c r="B5" s="360"/>
      <c r="C5" s="360"/>
    </row>
    <row r="6" spans="1:2" ht="12.75" customHeight="1">
      <c r="A6" s="14"/>
      <c r="B6" s="14"/>
    </row>
    <row r="7" spans="1:6" ht="33.75" customHeight="1">
      <c r="A7" s="74"/>
      <c r="B7" s="101"/>
      <c r="C7" s="84" t="s">
        <v>261</v>
      </c>
      <c r="D7" s="84" t="s">
        <v>262</v>
      </c>
      <c r="E7" s="84" t="s">
        <v>211</v>
      </c>
      <c r="F7" s="102" t="s">
        <v>263</v>
      </c>
    </row>
    <row r="8" spans="1:6" ht="17.25" customHeight="1">
      <c r="A8" s="75"/>
      <c r="B8" s="22"/>
      <c r="C8" s="17" t="s">
        <v>104</v>
      </c>
      <c r="D8" s="17" t="s">
        <v>105</v>
      </c>
      <c r="E8" s="17" t="s">
        <v>133</v>
      </c>
      <c r="F8" s="18" t="s">
        <v>106</v>
      </c>
    </row>
    <row r="9" spans="1:6" ht="33.75" customHeight="1">
      <c r="A9" s="79" t="s">
        <v>107</v>
      </c>
      <c r="B9" s="82" t="s">
        <v>204</v>
      </c>
      <c r="C9" s="19"/>
      <c r="D9" s="19"/>
      <c r="E9" s="85" t="s">
        <v>264</v>
      </c>
      <c r="F9" s="103" t="s">
        <v>264</v>
      </c>
    </row>
    <row r="10" spans="1:6" ht="30" customHeight="1">
      <c r="A10" s="186" t="s">
        <v>112</v>
      </c>
      <c r="B10" s="288" t="s">
        <v>597</v>
      </c>
      <c r="C10" s="217" t="s">
        <v>857</v>
      </c>
      <c r="D10" s="170" t="s">
        <v>857</v>
      </c>
      <c r="E10" s="170" t="s">
        <v>857</v>
      </c>
      <c r="F10" s="170" t="s">
        <v>857</v>
      </c>
    </row>
    <row r="11" spans="1:6" ht="18" customHeight="1">
      <c r="A11" s="80" t="s">
        <v>3</v>
      </c>
      <c r="B11" s="289" t="s">
        <v>4</v>
      </c>
      <c r="C11" s="170">
        <v>191</v>
      </c>
      <c r="D11" s="170">
        <v>10385</v>
      </c>
      <c r="E11" s="170" t="s">
        <v>857</v>
      </c>
      <c r="F11" s="170">
        <v>72476</v>
      </c>
    </row>
    <row r="12" spans="1:6" ht="18" customHeight="1">
      <c r="A12" s="80" t="s">
        <v>111</v>
      </c>
      <c r="B12" s="289"/>
      <c r="C12" s="170" t="s">
        <v>857</v>
      </c>
      <c r="D12" s="170" t="s">
        <v>857</v>
      </c>
      <c r="E12" s="170" t="s">
        <v>857</v>
      </c>
      <c r="F12" s="170" t="s">
        <v>857</v>
      </c>
    </row>
    <row r="13" spans="1:6" ht="18" customHeight="1">
      <c r="A13" s="80" t="s">
        <v>113</v>
      </c>
      <c r="B13" s="289" t="s">
        <v>146</v>
      </c>
      <c r="C13" s="228">
        <v>15</v>
      </c>
      <c r="D13" s="170">
        <v>634</v>
      </c>
      <c r="E13" s="170" t="s">
        <v>857</v>
      </c>
      <c r="F13" s="170">
        <v>1302</v>
      </c>
    </row>
    <row r="14" spans="1:6" ht="18" customHeight="1">
      <c r="A14" s="80" t="s">
        <v>729</v>
      </c>
      <c r="B14" s="289" t="s">
        <v>730</v>
      </c>
      <c r="C14" s="228">
        <v>3</v>
      </c>
      <c r="D14" s="170">
        <v>62</v>
      </c>
      <c r="E14" s="170" t="s">
        <v>857</v>
      </c>
      <c r="F14" s="170">
        <v>119</v>
      </c>
    </row>
    <row r="15" spans="1:6" ht="30" customHeight="1">
      <c r="A15" s="80" t="s">
        <v>114</v>
      </c>
      <c r="B15" s="289" t="s">
        <v>700</v>
      </c>
      <c r="C15" s="170" t="s">
        <v>857</v>
      </c>
      <c r="D15" s="170" t="s">
        <v>857</v>
      </c>
      <c r="E15" s="170" t="s">
        <v>857</v>
      </c>
      <c r="F15" s="170" t="s">
        <v>857</v>
      </c>
    </row>
    <row r="16" spans="1:6" ht="18" customHeight="1">
      <c r="A16" s="80" t="s">
        <v>115</v>
      </c>
      <c r="B16" s="289" t="s">
        <v>701</v>
      </c>
      <c r="C16" s="170">
        <v>43</v>
      </c>
      <c r="D16" s="170">
        <v>14443</v>
      </c>
      <c r="E16" s="170" t="s">
        <v>857</v>
      </c>
      <c r="F16" s="170">
        <v>13148</v>
      </c>
    </row>
    <row r="17" spans="1:6" ht="18" customHeight="1">
      <c r="A17" s="80" t="s">
        <v>116</v>
      </c>
      <c r="B17" s="289"/>
      <c r="C17" s="170" t="s">
        <v>857</v>
      </c>
      <c r="D17" s="170" t="s">
        <v>857</v>
      </c>
      <c r="E17" s="170" t="s">
        <v>857</v>
      </c>
      <c r="F17" s="170" t="s">
        <v>857</v>
      </c>
    </row>
    <row r="18" spans="1:6" ht="18" customHeight="1">
      <c r="A18" s="80" t="s">
        <v>546</v>
      </c>
      <c r="B18" s="289" t="s">
        <v>565</v>
      </c>
      <c r="C18" s="170" t="s">
        <v>857</v>
      </c>
      <c r="D18" s="170" t="s">
        <v>857</v>
      </c>
      <c r="E18" s="170" t="s">
        <v>857</v>
      </c>
      <c r="F18" s="170" t="s">
        <v>857</v>
      </c>
    </row>
    <row r="19" spans="1:6" ht="18" customHeight="1">
      <c r="A19" s="192" t="s">
        <v>547</v>
      </c>
      <c r="B19" s="290" t="s">
        <v>536</v>
      </c>
      <c r="C19" s="170">
        <v>5</v>
      </c>
      <c r="D19" s="170">
        <v>131</v>
      </c>
      <c r="E19" s="170" t="s">
        <v>857</v>
      </c>
      <c r="F19" s="170">
        <v>66</v>
      </c>
    </row>
    <row r="20" spans="1:6" ht="30" customHeight="1">
      <c r="A20" s="80" t="s">
        <v>117</v>
      </c>
      <c r="B20" s="289" t="s">
        <v>150</v>
      </c>
      <c r="C20" s="170" t="s">
        <v>857</v>
      </c>
      <c r="D20" s="170" t="s">
        <v>857</v>
      </c>
      <c r="E20" s="170" t="s">
        <v>857</v>
      </c>
      <c r="F20" s="170" t="s">
        <v>857</v>
      </c>
    </row>
    <row r="21" spans="1:6" ht="18" customHeight="1">
      <c r="A21" s="80" t="s">
        <v>843</v>
      </c>
      <c r="B21" s="289" t="s">
        <v>844</v>
      </c>
      <c r="C21" s="170" t="s">
        <v>857</v>
      </c>
      <c r="D21" s="170" t="s">
        <v>857</v>
      </c>
      <c r="E21" s="170" t="s">
        <v>857</v>
      </c>
      <c r="F21" s="170" t="s">
        <v>857</v>
      </c>
    </row>
    <row r="22" spans="1:6" ht="18" customHeight="1">
      <c r="A22" s="80" t="s">
        <v>731</v>
      </c>
      <c r="B22" s="289" t="s">
        <v>732</v>
      </c>
      <c r="C22" s="170">
        <v>1</v>
      </c>
      <c r="D22" s="170">
        <v>13302</v>
      </c>
      <c r="E22" s="170" t="s">
        <v>857</v>
      </c>
      <c r="F22" s="170">
        <v>133</v>
      </c>
    </row>
    <row r="23" spans="1:6" ht="18" customHeight="1">
      <c r="A23" s="80" t="s">
        <v>817</v>
      </c>
      <c r="B23" s="289" t="s">
        <v>818</v>
      </c>
      <c r="C23" s="170" t="s">
        <v>857</v>
      </c>
      <c r="D23" s="170" t="s">
        <v>857</v>
      </c>
      <c r="E23" s="170" t="s">
        <v>857</v>
      </c>
      <c r="F23" s="170" t="s">
        <v>857</v>
      </c>
    </row>
    <row r="24" spans="1:6" ht="18" customHeight="1">
      <c r="A24" s="192" t="s">
        <v>596</v>
      </c>
      <c r="B24" s="290"/>
      <c r="C24" s="170" t="s">
        <v>857</v>
      </c>
      <c r="D24" s="170" t="s">
        <v>857</v>
      </c>
      <c r="E24" s="170" t="s">
        <v>857</v>
      </c>
      <c r="F24" s="170" t="s">
        <v>857</v>
      </c>
    </row>
    <row r="25" spans="1:6" ht="30" customHeight="1">
      <c r="A25" s="80" t="s">
        <v>118</v>
      </c>
      <c r="B25" s="289" t="s">
        <v>566</v>
      </c>
      <c r="C25" s="170">
        <v>113</v>
      </c>
      <c r="D25" s="170">
        <v>14620</v>
      </c>
      <c r="E25" s="170" t="s">
        <v>857</v>
      </c>
      <c r="F25" s="170">
        <v>25288</v>
      </c>
    </row>
    <row r="26" spans="1:6" ht="18" customHeight="1">
      <c r="A26" s="80" t="s">
        <v>834</v>
      </c>
      <c r="B26" s="289" t="s">
        <v>835</v>
      </c>
      <c r="C26" s="170" t="s">
        <v>857</v>
      </c>
      <c r="D26" s="170" t="s">
        <v>857</v>
      </c>
      <c r="E26" s="170" t="s">
        <v>857</v>
      </c>
      <c r="F26" s="170" t="s">
        <v>857</v>
      </c>
    </row>
    <row r="27" spans="1:6" ht="18" customHeight="1">
      <c r="A27" s="80" t="s">
        <v>702</v>
      </c>
      <c r="B27" s="289" t="s">
        <v>703</v>
      </c>
      <c r="C27" s="170" t="s">
        <v>857</v>
      </c>
      <c r="D27" s="170" t="s">
        <v>857</v>
      </c>
      <c r="E27" s="170" t="s">
        <v>857</v>
      </c>
      <c r="F27" s="170" t="s">
        <v>857</v>
      </c>
    </row>
    <row r="28" spans="1:6" ht="18" customHeight="1">
      <c r="A28" s="80" t="s">
        <v>711</v>
      </c>
      <c r="B28" s="289" t="s">
        <v>101</v>
      </c>
      <c r="C28" s="170" t="s">
        <v>857</v>
      </c>
      <c r="D28" s="170" t="s">
        <v>857</v>
      </c>
      <c r="E28" s="170" t="s">
        <v>857</v>
      </c>
      <c r="F28" s="170" t="s">
        <v>857</v>
      </c>
    </row>
    <row r="29" spans="1:6" ht="18" customHeight="1">
      <c r="A29" s="192" t="s">
        <v>548</v>
      </c>
      <c r="B29" s="290" t="s">
        <v>567</v>
      </c>
      <c r="C29" s="170">
        <v>19</v>
      </c>
      <c r="D29" s="170">
        <v>470</v>
      </c>
      <c r="E29" s="170" t="s">
        <v>857</v>
      </c>
      <c r="F29" s="170">
        <v>805</v>
      </c>
    </row>
    <row r="30" spans="1:6" ht="30" customHeight="1">
      <c r="A30" s="192" t="s">
        <v>549</v>
      </c>
      <c r="B30" s="290"/>
      <c r="C30" s="170" t="s">
        <v>857</v>
      </c>
      <c r="D30" s="170" t="s">
        <v>857</v>
      </c>
      <c r="E30" s="170" t="s">
        <v>857</v>
      </c>
      <c r="F30" s="170" t="s">
        <v>857</v>
      </c>
    </row>
    <row r="31" spans="1:6" ht="18" customHeight="1">
      <c r="A31" s="192" t="s">
        <v>550</v>
      </c>
      <c r="B31" s="290" t="s">
        <v>733</v>
      </c>
      <c r="C31" s="170" t="s">
        <v>857</v>
      </c>
      <c r="D31" s="170" t="s">
        <v>857</v>
      </c>
      <c r="E31" s="170" t="s">
        <v>857</v>
      </c>
      <c r="F31" s="170" t="s">
        <v>857</v>
      </c>
    </row>
    <row r="32" spans="1:8" s="40" customFormat="1" ht="18" customHeight="1">
      <c r="A32" s="80" t="s">
        <v>715</v>
      </c>
      <c r="B32" s="289" t="s">
        <v>568</v>
      </c>
      <c r="C32" s="170">
        <v>3</v>
      </c>
      <c r="D32" s="170">
        <v>1134</v>
      </c>
      <c r="E32" s="170" t="s">
        <v>857</v>
      </c>
      <c r="F32" s="170">
        <v>910</v>
      </c>
      <c r="H32" s="13"/>
    </row>
    <row r="33" spans="1:8" s="40" customFormat="1" ht="18" customHeight="1">
      <c r="A33" s="192" t="s">
        <v>716</v>
      </c>
      <c r="B33" s="291" t="s">
        <v>717</v>
      </c>
      <c r="C33" s="170" t="s">
        <v>857</v>
      </c>
      <c r="D33" s="170" t="s">
        <v>857</v>
      </c>
      <c r="E33" s="170" t="s">
        <v>857</v>
      </c>
      <c r="F33" s="170" t="s">
        <v>857</v>
      </c>
      <c r="H33" s="13"/>
    </row>
    <row r="34" spans="1:8" s="40" customFormat="1" ht="18" customHeight="1">
      <c r="A34" s="231" t="s">
        <v>698</v>
      </c>
      <c r="B34" s="292" t="s">
        <v>699</v>
      </c>
      <c r="C34" s="171">
        <v>13</v>
      </c>
      <c r="D34" s="171">
        <v>1730</v>
      </c>
      <c r="E34" s="171" t="s">
        <v>857</v>
      </c>
      <c r="F34" s="171">
        <v>1175</v>
      </c>
      <c r="H34" s="13"/>
    </row>
    <row r="35" spans="1:8" s="40" customFormat="1" ht="30" customHeight="1">
      <c r="A35" s="80" t="s">
        <v>576</v>
      </c>
      <c r="B35" s="289" t="s">
        <v>577</v>
      </c>
      <c r="C35" s="193" t="s">
        <v>857</v>
      </c>
      <c r="D35" s="193" t="s">
        <v>857</v>
      </c>
      <c r="E35" s="193" t="s">
        <v>857</v>
      </c>
      <c r="F35" s="193" t="s">
        <v>857</v>
      </c>
      <c r="H35" s="13"/>
    </row>
    <row r="36" spans="1:8" s="40" customFormat="1" ht="18" customHeight="1">
      <c r="A36" s="80" t="s">
        <v>734</v>
      </c>
      <c r="B36" s="289" t="s">
        <v>728</v>
      </c>
      <c r="C36" s="170" t="s">
        <v>857</v>
      </c>
      <c r="D36" s="170" t="s">
        <v>857</v>
      </c>
      <c r="E36" s="170" t="s">
        <v>857</v>
      </c>
      <c r="F36" s="170" t="s">
        <v>857</v>
      </c>
      <c r="H36" s="13"/>
    </row>
    <row r="37" spans="1:8" s="40" customFormat="1" ht="18" customHeight="1">
      <c r="A37" s="80" t="s">
        <v>551</v>
      </c>
      <c r="B37" s="289" t="s">
        <v>532</v>
      </c>
      <c r="C37" s="170" t="s">
        <v>857</v>
      </c>
      <c r="D37" s="170" t="s">
        <v>857</v>
      </c>
      <c r="E37" s="170" t="s">
        <v>857</v>
      </c>
      <c r="F37" s="170" t="s">
        <v>857</v>
      </c>
      <c r="H37" s="13"/>
    </row>
    <row r="38" spans="1:6" ht="18" customHeight="1">
      <c r="A38" s="80" t="s">
        <v>119</v>
      </c>
      <c r="B38" s="289"/>
      <c r="C38" s="170" t="s">
        <v>857</v>
      </c>
      <c r="D38" s="170" t="s">
        <v>857</v>
      </c>
      <c r="E38" s="170" t="s">
        <v>857</v>
      </c>
      <c r="F38" s="170" t="s">
        <v>857</v>
      </c>
    </row>
    <row r="39" spans="1:6" ht="18" customHeight="1">
      <c r="A39" s="80" t="s">
        <v>813</v>
      </c>
      <c r="B39" s="289" t="s">
        <v>812</v>
      </c>
      <c r="C39" s="170" t="s">
        <v>857</v>
      </c>
      <c r="D39" s="170" t="s">
        <v>857</v>
      </c>
      <c r="E39" s="170" t="s">
        <v>857</v>
      </c>
      <c r="F39" s="170" t="s">
        <v>857</v>
      </c>
    </row>
    <row r="40" spans="1:6" ht="30" customHeight="1">
      <c r="A40" s="80" t="s">
        <v>120</v>
      </c>
      <c r="B40" s="289" t="s">
        <v>154</v>
      </c>
      <c r="C40" s="170">
        <v>1</v>
      </c>
      <c r="D40" s="170">
        <v>6</v>
      </c>
      <c r="E40" s="170" t="s">
        <v>857</v>
      </c>
      <c r="F40" s="170">
        <v>31</v>
      </c>
    </row>
    <row r="41" spans="1:6" ht="18" customHeight="1">
      <c r="A41" s="80" t="s">
        <v>121</v>
      </c>
      <c r="B41" s="289" t="s">
        <v>157</v>
      </c>
      <c r="C41" s="170" t="s">
        <v>857</v>
      </c>
      <c r="D41" s="170" t="s">
        <v>857</v>
      </c>
      <c r="E41" s="170" t="s">
        <v>857</v>
      </c>
      <c r="F41" s="170" t="s">
        <v>857</v>
      </c>
    </row>
    <row r="42" spans="1:6" ht="18" customHeight="1">
      <c r="A42" s="80" t="s">
        <v>122</v>
      </c>
      <c r="B42" s="289" t="s">
        <v>159</v>
      </c>
      <c r="C42" s="170" t="s">
        <v>857</v>
      </c>
      <c r="D42" s="170" t="s">
        <v>857</v>
      </c>
      <c r="E42" s="170" t="s">
        <v>857</v>
      </c>
      <c r="F42" s="170" t="s">
        <v>857</v>
      </c>
    </row>
    <row r="43" spans="1:6" ht="18" customHeight="1">
      <c r="A43" s="80" t="s">
        <v>123</v>
      </c>
      <c r="B43" s="289" t="s">
        <v>161</v>
      </c>
      <c r="C43" s="170">
        <v>37</v>
      </c>
      <c r="D43" s="170">
        <v>2909</v>
      </c>
      <c r="E43" s="170" t="s">
        <v>857</v>
      </c>
      <c r="F43" s="170">
        <v>1577</v>
      </c>
    </row>
    <row r="44" spans="1:6" ht="18" customHeight="1">
      <c r="A44" s="80" t="s">
        <v>124</v>
      </c>
      <c r="B44" s="289" t="s">
        <v>578</v>
      </c>
      <c r="C44" s="170">
        <v>366</v>
      </c>
      <c r="D44" s="170">
        <v>18055</v>
      </c>
      <c r="E44" s="170" t="s">
        <v>857</v>
      </c>
      <c r="F44" s="170">
        <v>47529</v>
      </c>
    </row>
    <row r="45" spans="1:6" ht="30" customHeight="1">
      <c r="A45" s="80" t="s">
        <v>125</v>
      </c>
      <c r="B45" s="289"/>
      <c r="C45" s="170" t="s">
        <v>857</v>
      </c>
      <c r="D45" s="170" t="s">
        <v>857</v>
      </c>
      <c r="E45" s="170" t="s">
        <v>857</v>
      </c>
      <c r="F45" s="170" t="s">
        <v>857</v>
      </c>
    </row>
    <row r="46" spans="1:6" ht="18" customHeight="1">
      <c r="A46" s="80" t="s">
        <v>552</v>
      </c>
      <c r="B46" s="289" t="s">
        <v>579</v>
      </c>
      <c r="C46" s="170" t="s">
        <v>857</v>
      </c>
      <c r="D46" s="170" t="s">
        <v>857</v>
      </c>
      <c r="E46" s="170" t="s">
        <v>857</v>
      </c>
      <c r="F46" s="170" t="s">
        <v>857</v>
      </c>
    </row>
    <row r="47" spans="1:6" ht="18" customHeight="1">
      <c r="A47" s="80" t="s">
        <v>126</v>
      </c>
      <c r="B47" s="289" t="s">
        <v>164</v>
      </c>
      <c r="C47" s="170" t="s">
        <v>857</v>
      </c>
      <c r="D47" s="170" t="s">
        <v>857</v>
      </c>
      <c r="E47" s="170" t="s">
        <v>857</v>
      </c>
      <c r="F47" s="170" t="s">
        <v>857</v>
      </c>
    </row>
    <row r="48" spans="1:6" ht="18" customHeight="1">
      <c r="A48" s="80" t="s">
        <v>553</v>
      </c>
      <c r="B48" s="289"/>
      <c r="C48" s="170" t="s">
        <v>857</v>
      </c>
      <c r="D48" s="170" t="s">
        <v>857</v>
      </c>
      <c r="E48" s="170" t="s">
        <v>857</v>
      </c>
      <c r="F48" s="170" t="s">
        <v>857</v>
      </c>
    </row>
    <row r="49" spans="1:6" ht="18" customHeight="1">
      <c r="A49" s="80" t="s">
        <v>127</v>
      </c>
      <c r="B49" s="289"/>
      <c r="C49" s="170" t="s">
        <v>857</v>
      </c>
      <c r="D49" s="170" t="s">
        <v>857</v>
      </c>
      <c r="E49" s="170" t="s">
        <v>857</v>
      </c>
      <c r="F49" s="170" t="s">
        <v>857</v>
      </c>
    </row>
    <row r="50" spans="1:6" ht="30" customHeight="1">
      <c r="A50" s="80" t="s">
        <v>128</v>
      </c>
      <c r="B50" s="289" t="s">
        <v>168</v>
      </c>
      <c r="C50" s="170" t="s">
        <v>857</v>
      </c>
      <c r="D50" s="170" t="s">
        <v>857</v>
      </c>
      <c r="E50" s="170" t="s">
        <v>857</v>
      </c>
      <c r="F50" s="170" t="s">
        <v>857</v>
      </c>
    </row>
    <row r="51" spans="1:6" ht="18" customHeight="1">
      <c r="A51" s="80" t="s">
        <v>832</v>
      </c>
      <c r="B51" s="289"/>
      <c r="C51" s="170" t="s">
        <v>857</v>
      </c>
      <c r="D51" s="170" t="s">
        <v>857</v>
      </c>
      <c r="E51" s="170" t="s">
        <v>857</v>
      </c>
      <c r="F51" s="170" t="s">
        <v>857</v>
      </c>
    </row>
    <row r="52" spans="1:6" ht="18" customHeight="1">
      <c r="A52" s="80" t="s">
        <v>697</v>
      </c>
      <c r="B52" s="289" t="s">
        <v>696</v>
      </c>
      <c r="C52" s="170" t="s">
        <v>857</v>
      </c>
      <c r="D52" s="170" t="s">
        <v>857</v>
      </c>
      <c r="E52" s="170" t="s">
        <v>857</v>
      </c>
      <c r="F52" s="170" t="s">
        <v>857</v>
      </c>
    </row>
    <row r="53" spans="1:6" ht="18" customHeight="1">
      <c r="A53" s="80" t="s">
        <v>554</v>
      </c>
      <c r="B53" s="289"/>
      <c r="C53" s="170" t="s">
        <v>857</v>
      </c>
      <c r="D53" s="170" t="s">
        <v>857</v>
      </c>
      <c r="E53" s="170" t="s">
        <v>857</v>
      </c>
      <c r="F53" s="170" t="s">
        <v>857</v>
      </c>
    </row>
    <row r="54" spans="1:6" ht="18" customHeight="1">
      <c r="A54" s="80" t="s">
        <v>129</v>
      </c>
      <c r="B54" s="289" t="s">
        <v>171</v>
      </c>
      <c r="C54" s="170" t="s">
        <v>857</v>
      </c>
      <c r="D54" s="170" t="s">
        <v>857</v>
      </c>
      <c r="E54" s="170" t="s">
        <v>857</v>
      </c>
      <c r="F54" s="170" t="s">
        <v>857</v>
      </c>
    </row>
    <row r="55" spans="1:6" ht="30" customHeight="1">
      <c r="A55" s="80" t="s">
        <v>662</v>
      </c>
      <c r="B55" s="289" t="s">
        <v>663</v>
      </c>
      <c r="C55" s="170">
        <v>9</v>
      </c>
      <c r="D55" s="170">
        <v>435197</v>
      </c>
      <c r="E55" s="170" t="s">
        <v>857</v>
      </c>
      <c r="F55" s="170">
        <v>80</v>
      </c>
    </row>
    <row r="56" spans="1:6" ht="18" customHeight="1">
      <c r="A56" s="80" t="s">
        <v>842</v>
      </c>
      <c r="B56" s="289"/>
      <c r="C56" s="170" t="s">
        <v>857</v>
      </c>
      <c r="D56" s="170" t="s">
        <v>857</v>
      </c>
      <c r="E56" s="170" t="s">
        <v>857</v>
      </c>
      <c r="F56" s="170" t="s">
        <v>857</v>
      </c>
    </row>
    <row r="57" spans="1:6" ht="18" customHeight="1">
      <c r="A57" s="192" t="s">
        <v>130</v>
      </c>
      <c r="B57" s="290"/>
      <c r="C57" s="170" t="s">
        <v>857</v>
      </c>
      <c r="D57" s="170" t="s">
        <v>857</v>
      </c>
      <c r="E57" s="170" t="s">
        <v>857</v>
      </c>
      <c r="F57" s="170" t="s">
        <v>857</v>
      </c>
    </row>
    <row r="58" spans="1:8" s="40" customFormat="1" ht="18" customHeight="1">
      <c r="A58" s="192" t="s">
        <v>814</v>
      </c>
      <c r="B58" s="293"/>
      <c r="C58" s="170" t="s">
        <v>857</v>
      </c>
      <c r="D58" s="170" t="s">
        <v>857</v>
      </c>
      <c r="E58" s="170" t="s">
        <v>857</v>
      </c>
      <c r="F58" s="170" t="s">
        <v>857</v>
      </c>
      <c r="H58" s="13"/>
    </row>
    <row r="59" spans="1:8" s="40" customFormat="1" ht="18" customHeight="1">
      <c r="A59" s="296" t="s">
        <v>713</v>
      </c>
      <c r="B59" s="297"/>
      <c r="C59" s="171" t="s">
        <v>857</v>
      </c>
      <c r="D59" s="171" t="s">
        <v>857</v>
      </c>
      <c r="E59" s="171" t="s">
        <v>857</v>
      </c>
      <c r="F59" s="171" t="s">
        <v>857</v>
      </c>
      <c r="H59" s="13"/>
    </row>
    <row r="60" spans="1:6" ht="30" customHeight="1">
      <c r="A60" s="80" t="s">
        <v>131</v>
      </c>
      <c r="B60" s="289" t="s">
        <v>173</v>
      </c>
      <c r="C60" s="170" t="s">
        <v>857</v>
      </c>
      <c r="D60" s="170" t="s">
        <v>857</v>
      </c>
      <c r="E60" s="170" t="s">
        <v>857</v>
      </c>
      <c r="F60" s="170" t="s">
        <v>857</v>
      </c>
    </row>
    <row r="61" spans="1:6" ht="18" customHeight="1">
      <c r="A61" s="80" t="s">
        <v>594</v>
      </c>
      <c r="B61" s="289" t="s">
        <v>591</v>
      </c>
      <c r="C61" s="170" t="s">
        <v>857</v>
      </c>
      <c r="D61" s="170" t="s">
        <v>857</v>
      </c>
      <c r="E61" s="170" t="s">
        <v>857</v>
      </c>
      <c r="F61" s="170" t="s">
        <v>857</v>
      </c>
    </row>
    <row r="62" spans="1:6" ht="18" customHeight="1">
      <c r="A62" s="80" t="s">
        <v>708</v>
      </c>
      <c r="B62" s="289"/>
      <c r="C62" s="170" t="s">
        <v>857</v>
      </c>
      <c r="D62" s="170" t="s">
        <v>857</v>
      </c>
      <c r="E62" s="170" t="s">
        <v>857</v>
      </c>
      <c r="F62" s="170" t="s">
        <v>857</v>
      </c>
    </row>
    <row r="63" spans="1:6" ht="18" customHeight="1">
      <c r="A63" s="80" t="s">
        <v>132</v>
      </c>
      <c r="B63" s="289" t="s">
        <v>175</v>
      </c>
      <c r="C63" s="170" t="s">
        <v>857</v>
      </c>
      <c r="D63" s="170" t="s">
        <v>857</v>
      </c>
      <c r="E63" s="170" t="s">
        <v>857</v>
      </c>
      <c r="F63" s="170" t="s">
        <v>857</v>
      </c>
    </row>
    <row r="64" spans="1:6" ht="18" customHeight="1">
      <c r="A64" s="192" t="s">
        <v>718</v>
      </c>
      <c r="B64" s="290"/>
      <c r="C64" s="170" t="s">
        <v>857</v>
      </c>
      <c r="D64" s="170" t="s">
        <v>857</v>
      </c>
      <c r="E64" s="170" t="s">
        <v>857</v>
      </c>
      <c r="F64" s="170" t="s">
        <v>857</v>
      </c>
    </row>
    <row r="65" spans="1:6" ht="30" customHeight="1">
      <c r="A65" s="80" t="s">
        <v>555</v>
      </c>
      <c r="B65" s="290" t="s">
        <v>580</v>
      </c>
      <c r="C65" s="170" t="s">
        <v>857</v>
      </c>
      <c r="D65" s="170" t="s">
        <v>857</v>
      </c>
      <c r="E65" s="170" t="s">
        <v>857</v>
      </c>
      <c r="F65" s="170" t="s">
        <v>857</v>
      </c>
    </row>
    <row r="66" spans="1:6" ht="18" customHeight="1">
      <c r="A66" s="80" t="s">
        <v>556</v>
      </c>
      <c r="B66" s="289" t="s">
        <v>468</v>
      </c>
      <c r="C66" s="170">
        <v>125</v>
      </c>
      <c r="D66" s="170">
        <v>6048</v>
      </c>
      <c r="E66" s="170" t="s">
        <v>857</v>
      </c>
      <c r="F66" s="170">
        <v>19720</v>
      </c>
    </row>
    <row r="67" spans="1:6" ht="18" customHeight="1">
      <c r="A67" s="80" t="s">
        <v>830</v>
      </c>
      <c r="B67" s="289" t="s">
        <v>831</v>
      </c>
      <c r="C67" s="170" t="s">
        <v>857</v>
      </c>
      <c r="D67" s="170" t="s">
        <v>857</v>
      </c>
      <c r="E67" s="170" t="s">
        <v>857</v>
      </c>
      <c r="F67" s="170" t="s">
        <v>857</v>
      </c>
    </row>
    <row r="68" spans="1:6" ht="18" customHeight="1">
      <c r="A68" s="80" t="s">
        <v>806</v>
      </c>
      <c r="B68" s="289" t="s">
        <v>807</v>
      </c>
      <c r="C68" s="170" t="s">
        <v>857</v>
      </c>
      <c r="D68" s="170" t="s">
        <v>857</v>
      </c>
      <c r="E68" s="170" t="s">
        <v>857</v>
      </c>
      <c r="F68" s="170" t="s">
        <v>857</v>
      </c>
    </row>
    <row r="69" spans="1:8" s="40" customFormat="1" ht="18" customHeight="1">
      <c r="A69" s="80" t="s">
        <v>557</v>
      </c>
      <c r="B69" s="289" t="s">
        <v>563</v>
      </c>
      <c r="C69" s="170" t="s">
        <v>857</v>
      </c>
      <c r="D69" s="170" t="s">
        <v>857</v>
      </c>
      <c r="E69" s="170" t="s">
        <v>857</v>
      </c>
      <c r="F69" s="170" t="s">
        <v>857</v>
      </c>
      <c r="H69" s="13"/>
    </row>
    <row r="70" spans="1:6" ht="30" customHeight="1">
      <c r="A70" s="80" t="s">
        <v>558</v>
      </c>
      <c r="B70" s="289" t="s">
        <v>581</v>
      </c>
      <c r="C70" s="170" t="s">
        <v>857</v>
      </c>
      <c r="D70" s="170" t="s">
        <v>857</v>
      </c>
      <c r="E70" s="170" t="s">
        <v>857</v>
      </c>
      <c r="F70" s="278" t="s">
        <v>857</v>
      </c>
    </row>
    <row r="71" spans="1:6" ht="18" customHeight="1">
      <c r="A71" s="80" t="s">
        <v>823</v>
      </c>
      <c r="B71" s="289"/>
      <c r="C71" s="170" t="s">
        <v>857</v>
      </c>
      <c r="D71" s="170" t="s">
        <v>857</v>
      </c>
      <c r="E71" s="170" t="s">
        <v>857</v>
      </c>
      <c r="F71" s="278" t="s">
        <v>857</v>
      </c>
    </row>
    <row r="72" spans="1:6" ht="18" customHeight="1">
      <c r="A72" s="80" t="s">
        <v>825</v>
      </c>
      <c r="B72" s="289" t="s">
        <v>826</v>
      </c>
      <c r="C72" s="170" t="s">
        <v>857</v>
      </c>
      <c r="D72" s="170" t="s">
        <v>857</v>
      </c>
      <c r="E72" s="170" t="s">
        <v>857</v>
      </c>
      <c r="F72" s="278" t="s">
        <v>857</v>
      </c>
    </row>
    <row r="73" spans="1:6" ht="18" customHeight="1">
      <c r="A73" s="80" t="s">
        <v>822</v>
      </c>
      <c r="B73" s="289" t="s">
        <v>821</v>
      </c>
      <c r="C73" s="170">
        <v>66</v>
      </c>
      <c r="D73" s="170">
        <v>1572</v>
      </c>
      <c r="E73" s="170" t="s">
        <v>857</v>
      </c>
      <c r="F73" s="278">
        <v>4993</v>
      </c>
    </row>
    <row r="74" spans="1:6" ht="18" customHeight="1">
      <c r="A74" s="80" t="s">
        <v>848</v>
      </c>
      <c r="B74" s="289" t="s">
        <v>849</v>
      </c>
      <c r="C74" s="170" t="s">
        <v>857</v>
      </c>
      <c r="D74" s="170" t="s">
        <v>857</v>
      </c>
      <c r="E74" s="170" t="s">
        <v>857</v>
      </c>
      <c r="F74" s="278" t="s">
        <v>857</v>
      </c>
    </row>
    <row r="75" spans="1:6" ht="18" customHeight="1">
      <c r="A75" s="80" t="s">
        <v>559</v>
      </c>
      <c r="B75" s="289"/>
      <c r="C75" s="170" t="s">
        <v>857</v>
      </c>
      <c r="D75" s="170" t="s">
        <v>857</v>
      </c>
      <c r="E75" s="170" t="s">
        <v>857</v>
      </c>
      <c r="F75" s="278" t="s">
        <v>857</v>
      </c>
    </row>
    <row r="76" spans="1:6" ht="30" customHeight="1">
      <c r="A76" s="80" t="s">
        <v>560</v>
      </c>
      <c r="B76" s="289"/>
      <c r="C76" s="170">
        <v>18</v>
      </c>
      <c r="D76" s="170">
        <v>1706</v>
      </c>
      <c r="E76" s="170" t="s">
        <v>857</v>
      </c>
      <c r="F76" s="278">
        <v>5278</v>
      </c>
    </row>
    <row r="77" spans="1:6" ht="18" customHeight="1">
      <c r="A77" s="80" t="s">
        <v>177</v>
      </c>
      <c r="B77" s="289"/>
      <c r="C77" s="170" t="s">
        <v>857</v>
      </c>
      <c r="D77" s="170" t="s">
        <v>857</v>
      </c>
      <c r="E77" s="170" t="s">
        <v>857</v>
      </c>
      <c r="F77" s="278" t="s">
        <v>857</v>
      </c>
    </row>
    <row r="78" spans="1:6" ht="18" customHeight="1">
      <c r="A78" s="80" t="s">
        <v>838</v>
      </c>
      <c r="B78" s="306" t="s">
        <v>856</v>
      </c>
      <c r="C78" s="170" t="s">
        <v>857</v>
      </c>
      <c r="D78" s="170" t="s">
        <v>857</v>
      </c>
      <c r="E78" s="170" t="s">
        <v>857</v>
      </c>
      <c r="F78" s="278" t="s">
        <v>857</v>
      </c>
    </row>
    <row r="79" spans="1:6" ht="18" customHeight="1">
      <c r="A79" s="80"/>
      <c r="B79" s="78"/>
      <c r="C79" s="279"/>
      <c r="D79" s="279"/>
      <c r="E79" s="279"/>
      <c r="F79" s="280"/>
    </row>
    <row r="80" spans="1:6" ht="18" customHeight="1">
      <c r="A80" s="81" t="s">
        <v>48</v>
      </c>
      <c r="B80" s="83" t="s">
        <v>49</v>
      </c>
      <c r="C80" s="277">
        <f>SUM(C10:C78)</f>
        <v>1028</v>
      </c>
      <c r="D80" s="277">
        <f>SUM(D10:D78)</f>
        <v>522404</v>
      </c>
      <c r="E80" s="182">
        <f>SUM(E10:E78)</f>
        <v>0</v>
      </c>
      <c r="F80" s="277">
        <f>SUM(F10:F78)</f>
        <v>194630</v>
      </c>
    </row>
    <row r="82" ht="15">
      <c r="C82" s="179"/>
    </row>
    <row r="84" ht="15">
      <c r="C84" s="179"/>
    </row>
  </sheetData>
  <sheetProtection/>
  <mergeCells count="3">
    <mergeCell ref="A1:F1"/>
    <mergeCell ref="A2:F2"/>
    <mergeCell ref="A5:C5"/>
  </mergeCells>
  <printOptions horizontalCentered="1"/>
  <pageMargins left="0.31496062992125984" right="0.31496062992125984" top="0.31496062992125984" bottom="0.2362204724409449" header="0.2755905511811024" footer="0.5118110236220472"/>
  <pageSetup fitToHeight="3" horizontalDpi="600" verticalDpi="600" orientation="landscape" paperSize="9" scale="74" r:id="rId1"/>
  <rowBreaks count="2" manualBreakCount="2">
    <brk id="34" max="5" man="1"/>
    <brk id="59" max="5" man="1"/>
  </rowBreaks>
</worksheet>
</file>

<file path=xl/worksheets/sheet29.xml><?xml version="1.0" encoding="utf-8"?>
<worksheet xmlns="http://schemas.openxmlformats.org/spreadsheetml/2006/main" xmlns:r="http://schemas.openxmlformats.org/officeDocument/2006/relationships">
  <dimension ref="A1:L86"/>
  <sheetViews>
    <sheetView zoomScale="80" zoomScaleNormal="80" workbookViewId="0" topLeftCell="A62">
      <selection activeCell="B80" sqref="B80"/>
    </sheetView>
  </sheetViews>
  <sheetFormatPr defaultColWidth="9.00390625" defaultRowHeight="16.5"/>
  <cols>
    <col min="1" max="1" width="32.25390625" style="13" bestFit="1" customWidth="1"/>
    <col min="2" max="2" width="21.625" style="13" customWidth="1"/>
    <col min="3" max="4" width="16.625" style="13" customWidth="1"/>
    <col min="5" max="6" width="18.125" style="13" customWidth="1"/>
    <col min="7" max="8" width="16.625" style="13" customWidth="1"/>
    <col min="9" max="9" width="19.875" style="13" customWidth="1"/>
    <col min="10" max="10" width="20.375" style="13" customWidth="1"/>
  </cols>
  <sheetData>
    <row r="1" spans="1:10" s="162" customFormat="1" ht="42" customHeight="1">
      <c r="A1" s="357" t="s">
        <v>484</v>
      </c>
      <c r="B1" s="358"/>
      <c r="C1" s="358"/>
      <c r="D1" s="358"/>
      <c r="E1" s="358"/>
      <c r="F1" s="358"/>
      <c r="G1" s="358"/>
      <c r="H1" s="358"/>
      <c r="I1" s="358"/>
      <c r="J1" s="358"/>
    </row>
    <row r="2" spans="1:10" s="162" customFormat="1" ht="36" customHeight="1">
      <c r="A2" s="359" t="str">
        <f>'Form HKLQ1-1'!A3:H3</f>
        <v>二零二零年一月至六月
January to June 2020</v>
      </c>
      <c r="B2" s="358"/>
      <c r="C2" s="358"/>
      <c r="D2" s="358"/>
      <c r="E2" s="358"/>
      <c r="F2" s="358"/>
      <c r="G2" s="358"/>
      <c r="H2" s="358"/>
      <c r="I2" s="358"/>
      <c r="J2" s="358"/>
    </row>
    <row r="3" ht="3" customHeight="1"/>
    <row r="4" spans="1:3" ht="3" customHeight="1">
      <c r="A4" s="14"/>
      <c r="B4" s="14"/>
      <c r="C4" s="14"/>
    </row>
    <row r="5" spans="1:3" ht="31.5" customHeight="1">
      <c r="A5" s="360" t="s">
        <v>485</v>
      </c>
      <c r="B5" s="360"/>
      <c r="C5" s="14"/>
    </row>
    <row r="6" spans="1:12" ht="33.75" customHeight="1">
      <c r="A6" s="14"/>
      <c r="B6" s="14"/>
      <c r="C6" s="14"/>
      <c r="D6" s="14"/>
      <c r="E6" s="14"/>
      <c r="F6" s="14"/>
      <c r="G6" s="14"/>
      <c r="H6" s="14"/>
      <c r="I6" s="14"/>
      <c r="J6" s="14"/>
      <c r="K6" s="14"/>
      <c r="L6" s="14"/>
    </row>
    <row r="7" spans="1:12" ht="8.25" customHeight="1">
      <c r="A7" s="14"/>
      <c r="B7" s="14"/>
      <c r="K7" s="13"/>
      <c r="L7" s="13"/>
    </row>
    <row r="8" spans="1:10" ht="31.5" customHeight="1">
      <c r="A8" s="74"/>
      <c r="B8" s="101"/>
      <c r="C8" s="387" t="s">
        <v>486</v>
      </c>
      <c r="D8" s="388"/>
      <c r="E8" s="388"/>
      <c r="F8" s="389"/>
      <c r="G8" s="390" t="s">
        <v>487</v>
      </c>
      <c r="H8" s="388"/>
      <c r="I8" s="388"/>
      <c r="J8" s="389"/>
    </row>
    <row r="9" spans="1:10" ht="31.5" customHeight="1">
      <c r="A9" s="75"/>
      <c r="B9" s="22"/>
      <c r="C9" s="84" t="s">
        <v>488</v>
      </c>
      <c r="D9" s="163" t="s">
        <v>489</v>
      </c>
      <c r="E9" s="84" t="s">
        <v>490</v>
      </c>
      <c r="F9" s="163" t="s">
        <v>491</v>
      </c>
      <c r="G9" s="84" t="s">
        <v>488</v>
      </c>
      <c r="H9" s="84" t="s">
        <v>489</v>
      </c>
      <c r="I9" s="102" t="s">
        <v>492</v>
      </c>
      <c r="J9" s="102" t="s">
        <v>491</v>
      </c>
    </row>
    <row r="10" spans="1:10" s="165" customFormat="1" ht="15.75" customHeight="1">
      <c r="A10" s="75"/>
      <c r="B10" s="22"/>
      <c r="C10" s="17" t="s">
        <v>493</v>
      </c>
      <c r="D10" s="164" t="s">
        <v>494</v>
      </c>
      <c r="E10" s="17" t="s">
        <v>495</v>
      </c>
      <c r="F10" s="18" t="s">
        <v>495</v>
      </c>
      <c r="G10" s="17" t="s">
        <v>493</v>
      </c>
      <c r="H10" s="17" t="s">
        <v>494</v>
      </c>
      <c r="I10" s="18" t="s">
        <v>495</v>
      </c>
      <c r="J10" s="17" t="s">
        <v>495</v>
      </c>
    </row>
    <row r="11" spans="1:10" ht="31.5" customHeight="1">
      <c r="A11" s="79" t="s">
        <v>496</v>
      </c>
      <c r="B11" s="82" t="s">
        <v>204</v>
      </c>
      <c r="C11" s="19"/>
      <c r="D11" s="85" t="s">
        <v>497</v>
      </c>
      <c r="E11" s="85" t="s">
        <v>497</v>
      </c>
      <c r="F11" s="103" t="s">
        <v>497</v>
      </c>
      <c r="G11" s="19"/>
      <c r="H11" s="85" t="s">
        <v>497</v>
      </c>
      <c r="I11" s="103" t="s">
        <v>497</v>
      </c>
      <c r="J11" s="85" t="s">
        <v>497</v>
      </c>
    </row>
    <row r="12" spans="1:10" ht="30" customHeight="1">
      <c r="A12" s="186" t="s">
        <v>112</v>
      </c>
      <c r="B12" s="288" t="s">
        <v>597</v>
      </c>
      <c r="C12" s="217">
        <v>149858</v>
      </c>
      <c r="D12" s="170">
        <v>401287</v>
      </c>
      <c r="E12" s="170" t="s">
        <v>857</v>
      </c>
      <c r="F12" s="170">
        <v>101864</v>
      </c>
      <c r="G12" s="170" t="s">
        <v>857</v>
      </c>
      <c r="H12" s="170" t="s">
        <v>857</v>
      </c>
      <c r="I12" s="170" t="s">
        <v>857</v>
      </c>
      <c r="J12" s="170" t="s">
        <v>857</v>
      </c>
    </row>
    <row r="13" spans="1:10" ht="18" customHeight="1">
      <c r="A13" s="80" t="s">
        <v>3</v>
      </c>
      <c r="B13" s="289" t="s">
        <v>4</v>
      </c>
      <c r="C13" s="228">
        <v>3385728</v>
      </c>
      <c r="D13" s="170">
        <v>1878967988</v>
      </c>
      <c r="E13" s="170">
        <v>5019890</v>
      </c>
      <c r="F13" s="170">
        <v>40036571</v>
      </c>
      <c r="G13" s="170">
        <v>319233</v>
      </c>
      <c r="H13" s="170">
        <v>159320157</v>
      </c>
      <c r="I13" s="170">
        <v>1008204</v>
      </c>
      <c r="J13" s="170">
        <v>1318710</v>
      </c>
    </row>
    <row r="14" spans="1:10" ht="18" customHeight="1">
      <c r="A14" s="80" t="s">
        <v>111</v>
      </c>
      <c r="B14" s="289"/>
      <c r="C14" s="228" t="s">
        <v>857</v>
      </c>
      <c r="D14" s="170" t="s">
        <v>857</v>
      </c>
      <c r="E14" s="170" t="s">
        <v>857</v>
      </c>
      <c r="F14" s="170" t="s">
        <v>857</v>
      </c>
      <c r="G14" s="170" t="s">
        <v>857</v>
      </c>
      <c r="H14" s="170" t="s">
        <v>857</v>
      </c>
      <c r="I14" s="170" t="s">
        <v>857</v>
      </c>
      <c r="J14" s="170" t="s">
        <v>857</v>
      </c>
    </row>
    <row r="15" spans="1:10" ht="18" customHeight="1">
      <c r="A15" s="80" t="s">
        <v>113</v>
      </c>
      <c r="B15" s="289" t="s">
        <v>146</v>
      </c>
      <c r="C15" s="170">
        <v>7</v>
      </c>
      <c r="D15" s="170">
        <v>3050</v>
      </c>
      <c r="E15" s="170" t="s">
        <v>857</v>
      </c>
      <c r="F15" s="170">
        <v>3</v>
      </c>
      <c r="G15" s="170" t="s">
        <v>857</v>
      </c>
      <c r="H15" s="170" t="s">
        <v>857</v>
      </c>
      <c r="I15" s="170" t="s">
        <v>857</v>
      </c>
      <c r="J15" s="170" t="s">
        <v>857</v>
      </c>
    </row>
    <row r="16" spans="1:10" ht="18" customHeight="1">
      <c r="A16" s="80" t="s">
        <v>729</v>
      </c>
      <c r="B16" s="289" t="s">
        <v>730</v>
      </c>
      <c r="C16" s="170">
        <v>2109</v>
      </c>
      <c r="D16" s="170">
        <v>13253462</v>
      </c>
      <c r="E16" s="170">
        <v>5</v>
      </c>
      <c r="F16" s="170">
        <v>3564</v>
      </c>
      <c r="G16" s="170" t="s">
        <v>857</v>
      </c>
      <c r="H16" s="170" t="s">
        <v>857</v>
      </c>
      <c r="I16" s="170" t="s">
        <v>857</v>
      </c>
      <c r="J16" s="170" t="s">
        <v>857</v>
      </c>
    </row>
    <row r="17" spans="1:10" ht="30" customHeight="1">
      <c r="A17" s="80" t="s">
        <v>114</v>
      </c>
      <c r="B17" s="289" t="s">
        <v>700</v>
      </c>
      <c r="C17" s="170">
        <v>869023</v>
      </c>
      <c r="D17" s="170">
        <v>522378017</v>
      </c>
      <c r="E17" s="170">
        <v>315835</v>
      </c>
      <c r="F17" s="170">
        <v>9087482</v>
      </c>
      <c r="G17" s="170">
        <v>109613</v>
      </c>
      <c r="H17" s="170">
        <v>44571667</v>
      </c>
      <c r="I17" s="170">
        <v>487696</v>
      </c>
      <c r="J17" s="170">
        <v>1196000</v>
      </c>
    </row>
    <row r="18" spans="1:10" ht="18" customHeight="1">
      <c r="A18" s="80" t="s">
        <v>115</v>
      </c>
      <c r="B18" s="289" t="s">
        <v>701</v>
      </c>
      <c r="C18" s="170">
        <v>357792</v>
      </c>
      <c r="D18" s="170">
        <v>146666539</v>
      </c>
      <c r="E18" s="170" t="s">
        <v>857</v>
      </c>
      <c r="F18" s="170">
        <v>1796153</v>
      </c>
      <c r="G18" s="170" t="s">
        <v>857</v>
      </c>
      <c r="H18" s="170" t="s">
        <v>857</v>
      </c>
      <c r="I18" s="170" t="s">
        <v>857</v>
      </c>
      <c r="J18" s="170" t="s">
        <v>857</v>
      </c>
    </row>
    <row r="19" spans="1:10" ht="18" customHeight="1">
      <c r="A19" s="80" t="s">
        <v>116</v>
      </c>
      <c r="B19" s="289"/>
      <c r="C19" s="170">
        <v>4</v>
      </c>
      <c r="D19" s="170">
        <v>810</v>
      </c>
      <c r="E19" s="170" t="s">
        <v>857</v>
      </c>
      <c r="F19" s="170">
        <v>3</v>
      </c>
      <c r="G19" s="170" t="s">
        <v>857</v>
      </c>
      <c r="H19" s="170" t="s">
        <v>857</v>
      </c>
      <c r="I19" s="170" t="s">
        <v>857</v>
      </c>
      <c r="J19" s="170" t="s">
        <v>857</v>
      </c>
    </row>
    <row r="20" spans="1:10" ht="18" customHeight="1">
      <c r="A20" s="80" t="s">
        <v>546</v>
      </c>
      <c r="B20" s="289" t="s">
        <v>565</v>
      </c>
      <c r="C20" s="170">
        <v>768</v>
      </c>
      <c r="D20" s="170">
        <v>696003</v>
      </c>
      <c r="E20" s="170" t="s">
        <v>857</v>
      </c>
      <c r="F20" s="170">
        <v>2652</v>
      </c>
      <c r="G20" s="170">
        <v>29161</v>
      </c>
      <c r="H20" s="170">
        <v>16122214</v>
      </c>
      <c r="I20" s="170">
        <v>2978</v>
      </c>
      <c r="J20" s="170">
        <v>275239</v>
      </c>
    </row>
    <row r="21" spans="1:10" ht="18" customHeight="1">
      <c r="A21" s="192" t="s">
        <v>547</v>
      </c>
      <c r="B21" s="290" t="s">
        <v>536</v>
      </c>
      <c r="C21" s="170">
        <v>52558</v>
      </c>
      <c r="D21" s="170">
        <v>20867360</v>
      </c>
      <c r="E21" s="170">
        <v>398</v>
      </c>
      <c r="F21" s="170">
        <v>3578989</v>
      </c>
      <c r="G21" s="170">
        <v>6</v>
      </c>
      <c r="H21" s="170">
        <v>2255</v>
      </c>
      <c r="I21" s="170" t="s">
        <v>857</v>
      </c>
      <c r="J21" s="170">
        <v>131</v>
      </c>
    </row>
    <row r="22" spans="1:10" ht="30" customHeight="1">
      <c r="A22" s="80" t="s">
        <v>117</v>
      </c>
      <c r="B22" s="289" t="s">
        <v>150</v>
      </c>
      <c r="C22" s="170">
        <v>6742</v>
      </c>
      <c r="D22" s="170">
        <v>1350792</v>
      </c>
      <c r="E22" s="170" t="s">
        <v>857</v>
      </c>
      <c r="F22" s="170">
        <v>9548</v>
      </c>
      <c r="G22" s="170" t="s">
        <v>857</v>
      </c>
      <c r="H22" s="170" t="s">
        <v>857</v>
      </c>
      <c r="I22" s="170" t="s">
        <v>857</v>
      </c>
      <c r="J22" s="170" t="s">
        <v>857</v>
      </c>
    </row>
    <row r="23" spans="1:10" ht="18" customHeight="1">
      <c r="A23" s="80" t="s">
        <v>843</v>
      </c>
      <c r="B23" s="289" t="s">
        <v>844</v>
      </c>
      <c r="C23" s="170">
        <v>12367</v>
      </c>
      <c r="D23" s="170">
        <v>6287041</v>
      </c>
      <c r="E23" s="170">
        <v>274159</v>
      </c>
      <c r="F23" s="170">
        <v>56105</v>
      </c>
      <c r="G23" s="170">
        <v>15052</v>
      </c>
      <c r="H23" s="170">
        <v>3343081</v>
      </c>
      <c r="I23" s="170" t="s">
        <v>857</v>
      </c>
      <c r="J23" s="170">
        <v>75885</v>
      </c>
    </row>
    <row r="24" spans="1:10" ht="18" customHeight="1">
      <c r="A24" s="80" t="s">
        <v>731</v>
      </c>
      <c r="B24" s="289" t="s">
        <v>732</v>
      </c>
      <c r="C24" s="170">
        <v>404337</v>
      </c>
      <c r="D24" s="170">
        <v>168507445</v>
      </c>
      <c r="E24" s="170">
        <v>260247</v>
      </c>
      <c r="F24" s="170">
        <v>13962939</v>
      </c>
      <c r="G24" s="170">
        <v>1246</v>
      </c>
      <c r="H24" s="170">
        <v>739904</v>
      </c>
      <c r="I24" s="170" t="s">
        <v>857</v>
      </c>
      <c r="J24" s="170">
        <v>7040</v>
      </c>
    </row>
    <row r="25" spans="1:10" ht="18" customHeight="1">
      <c r="A25" s="80" t="s">
        <v>817</v>
      </c>
      <c r="B25" s="289" t="s">
        <v>818</v>
      </c>
      <c r="C25" s="170">
        <v>1813</v>
      </c>
      <c r="D25" s="170">
        <v>11132</v>
      </c>
      <c r="E25" s="170" t="s">
        <v>857</v>
      </c>
      <c r="F25" s="170">
        <v>287</v>
      </c>
      <c r="G25" s="170" t="s">
        <v>857</v>
      </c>
      <c r="H25" s="170" t="s">
        <v>857</v>
      </c>
      <c r="I25" s="170" t="s">
        <v>857</v>
      </c>
      <c r="J25" s="170" t="s">
        <v>857</v>
      </c>
    </row>
    <row r="26" spans="1:10" ht="18" customHeight="1">
      <c r="A26" s="192" t="s">
        <v>596</v>
      </c>
      <c r="B26" s="290"/>
      <c r="C26" s="170">
        <v>11204</v>
      </c>
      <c r="D26" s="170">
        <v>8581221</v>
      </c>
      <c r="E26" s="170">
        <v>21248</v>
      </c>
      <c r="F26" s="170">
        <v>30431</v>
      </c>
      <c r="G26" s="170" t="s">
        <v>857</v>
      </c>
      <c r="H26" s="170" t="s">
        <v>857</v>
      </c>
      <c r="I26" s="170" t="s">
        <v>857</v>
      </c>
      <c r="J26" s="170" t="s">
        <v>857</v>
      </c>
    </row>
    <row r="27" spans="1:10" ht="30" customHeight="1">
      <c r="A27" s="80" t="s">
        <v>118</v>
      </c>
      <c r="B27" s="289" t="s">
        <v>566</v>
      </c>
      <c r="C27" s="170">
        <v>593000</v>
      </c>
      <c r="D27" s="170">
        <v>304177642</v>
      </c>
      <c r="E27" s="170" t="s">
        <v>857</v>
      </c>
      <c r="F27" s="170">
        <v>36136244</v>
      </c>
      <c r="G27" s="170">
        <v>87</v>
      </c>
      <c r="H27" s="170">
        <v>45653</v>
      </c>
      <c r="I27" s="170" t="s">
        <v>857</v>
      </c>
      <c r="J27" s="170">
        <v>230</v>
      </c>
    </row>
    <row r="28" spans="1:10" ht="18" customHeight="1">
      <c r="A28" s="80" t="s">
        <v>834</v>
      </c>
      <c r="B28" s="289" t="s">
        <v>835</v>
      </c>
      <c r="C28" s="170" t="s">
        <v>857</v>
      </c>
      <c r="D28" s="170" t="s">
        <v>857</v>
      </c>
      <c r="E28" s="170" t="s">
        <v>857</v>
      </c>
      <c r="F28" s="170" t="s">
        <v>857</v>
      </c>
      <c r="G28" s="170" t="s">
        <v>857</v>
      </c>
      <c r="H28" s="170" t="s">
        <v>857</v>
      </c>
      <c r="I28" s="170" t="s">
        <v>857</v>
      </c>
      <c r="J28" s="170" t="s">
        <v>857</v>
      </c>
    </row>
    <row r="29" spans="1:10" ht="18" customHeight="1">
      <c r="A29" s="80" t="s">
        <v>702</v>
      </c>
      <c r="B29" s="289" t="s">
        <v>703</v>
      </c>
      <c r="C29" s="170">
        <v>8594</v>
      </c>
      <c r="D29" s="170">
        <v>35780032</v>
      </c>
      <c r="E29" s="170" t="s">
        <v>857</v>
      </c>
      <c r="F29" s="170">
        <v>10550327</v>
      </c>
      <c r="G29" s="170" t="s">
        <v>857</v>
      </c>
      <c r="H29" s="170" t="s">
        <v>857</v>
      </c>
      <c r="I29" s="170" t="s">
        <v>857</v>
      </c>
      <c r="J29" s="170" t="s">
        <v>857</v>
      </c>
    </row>
    <row r="30" spans="1:10" ht="18" customHeight="1">
      <c r="A30" s="80" t="s">
        <v>711</v>
      </c>
      <c r="B30" s="289" t="s">
        <v>101</v>
      </c>
      <c r="C30" s="170">
        <v>172043</v>
      </c>
      <c r="D30" s="170">
        <v>80195664</v>
      </c>
      <c r="E30" s="170">
        <v>51167</v>
      </c>
      <c r="F30" s="170">
        <v>1486661</v>
      </c>
      <c r="G30" s="170">
        <v>17224</v>
      </c>
      <c r="H30" s="170">
        <v>7093951</v>
      </c>
      <c r="I30" s="170">
        <v>8197</v>
      </c>
      <c r="J30" s="170">
        <v>115333</v>
      </c>
    </row>
    <row r="31" spans="1:10" ht="18" customHeight="1">
      <c r="A31" s="192" t="s">
        <v>548</v>
      </c>
      <c r="B31" s="290" t="s">
        <v>567</v>
      </c>
      <c r="C31" s="170">
        <v>55222</v>
      </c>
      <c r="D31" s="170">
        <v>2592978</v>
      </c>
      <c r="E31" s="170">
        <v>9171</v>
      </c>
      <c r="F31" s="170">
        <v>169583</v>
      </c>
      <c r="G31" s="170">
        <v>28232</v>
      </c>
      <c r="H31" s="170">
        <v>23541554</v>
      </c>
      <c r="I31" s="170">
        <v>209</v>
      </c>
      <c r="J31" s="170">
        <v>217826</v>
      </c>
    </row>
    <row r="32" spans="1:10" ht="30" customHeight="1">
      <c r="A32" s="192" t="s">
        <v>549</v>
      </c>
      <c r="B32" s="290"/>
      <c r="C32" s="170">
        <v>2689</v>
      </c>
      <c r="D32" s="170">
        <v>1552243</v>
      </c>
      <c r="E32" s="170" t="s">
        <v>857</v>
      </c>
      <c r="F32" s="170">
        <v>10588</v>
      </c>
      <c r="G32" s="170" t="s">
        <v>857</v>
      </c>
      <c r="H32" s="170" t="s">
        <v>857</v>
      </c>
      <c r="I32" s="170" t="s">
        <v>857</v>
      </c>
      <c r="J32" s="170" t="s">
        <v>857</v>
      </c>
    </row>
    <row r="33" spans="1:10" ht="18" customHeight="1">
      <c r="A33" s="192" t="s">
        <v>550</v>
      </c>
      <c r="B33" s="290" t="s">
        <v>733</v>
      </c>
      <c r="C33" s="170">
        <v>4624</v>
      </c>
      <c r="D33" s="170">
        <v>13221845</v>
      </c>
      <c r="E33" s="170" t="s">
        <v>857</v>
      </c>
      <c r="F33" s="170">
        <v>23615</v>
      </c>
      <c r="G33" s="170">
        <v>47971</v>
      </c>
      <c r="H33" s="170">
        <v>21249503</v>
      </c>
      <c r="I33" s="170">
        <v>188964</v>
      </c>
      <c r="J33" s="170">
        <v>343682</v>
      </c>
    </row>
    <row r="34" spans="1:12" s="113" customFormat="1" ht="18" customHeight="1">
      <c r="A34" s="80" t="s">
        <v>715</v>
      </c>
      <c r="B34" s="289" t="s">
        <v>568</v>
      </c>
      <c r="C34" s="170">
        <v>467835</v>
      </c>
      <c r="D34" s="170">
        <v>188728235</v>
      </c>
      <c r="E34" s="170">
        <v>606441</v>
      </c>
      <c r="F34" s="170">
        <v>3343368</v>
      </c>
      <c r="G34" s="170">
        <v>53321</v>
      </c>
      <c r="H34" s="170">
        <v>21016410</v>
      </c>
      <c r="I34" s="170">
        <v>13270</v>
      </c>
      <c r="J34" s="170">
        <v>515364</v>
      </c>
      <c r="L34"/>
    </row>
    <row r="35" spans="1:12" s="113" customFormat="1" ht="18" customHeight="1">
      <c r="A35" s="192" t="s">
        <v>716</v>
      </c>
      <c r="B35" s="291" t="s">
        <v>717</v>
      </c>
      <c r="C35" s="170">
        <v>5006</v>
      </c>
      <c r="D35" s="170">
        <v>5790109</v>
      </c>
      <c r="E35" s="170" t="s">
        <v>857</v>
      </c>
      <c r="F35" s="170">
        <v>1313162</v>
      </c>
      <c r="G35" s="170" t="s">
        <v>857</v>
      </c>
      <c r="H35" s="170" t="s">
        <v>857</v>
      </c>
      <c r="I35" s="170" t="s">
        <v>857</v>
      </c>
      <c r="J35" s="170" t="s">
        <v>857</v>
      </c>
      <c r="L35"/>
    </row>
    <row r="36" spans="1:12" s="113" customFormat="1" ht="18" customHeight="1">
      <c r="A36" s="231" t="s">
        <v>698</v>
      </c>
      <c r="B36" s="292" t="s">
        <v>699</v>
      </c>
      <c r="C36" s="171">
        <v>371060</v>
      </c>
      <c r="D36" s="171">
        <v>240161459</v>
      </c>
      <c r="E36" s="171">
        <v>2273218</v>
      </c>
      <c r="F36" s="171">
        <v>5315487</v>
      </c>
      <c r="G36" s="171">
        <v>17380</v>
      </c>
      <c r="H36" s="171">
        <v>7908478</v>
      </c>
      <c r="I36" s="171">
        <v>1048</v>
      </c>
      <c r="J36" s="171">
        <v>183727</v>
      </c>
      <c r="L36"/>
    </row>
    <row r="37" spans="1:12" s="113" customFormat="1" ht="30" customHeight="1">
      <c r="A37" s="80" t="s">
        <v>576</v>
      </c>
      <c r="B37" s="289" t="s">
        <v>577</v>
      </c>
      <c r="C37" s="193" t="s">
        <v>857</v>
      </c>
      <c r="D37" s="193" t="s">
        <v>857</v>
      </c>
      <c r="E37" s="193" t="s">
        <v>857</v>
      </c>
      <c r="F37" s="193" t="s">
        <v>857</v>
      </c>
      <c r="G37" s="193" t="s">
        <v>857</v>
      </c>
      <c r="H37" s="193" t="s">
        <v>857</v>
      </c>
      <c r="I37" s="193" t="s">
        <v>857</v>
      </c>
      <c r="J37" s="193" t="s">
        <v>857</v>
      </c>
      <c r="L37"/>
    </row>
    <row r="38" spans="1:10" ht="18" customHeight="1">
      <c r="A38" s="80" t="s">
        <v>734</v>
      </c>
      <c r="B38" s="289" t="s">
        <v>728</v>
      </c>
      <c r="C38" s="170">
        <v>5623</v>
      </c>
      <c r="D38" s="170">
        <v>24957840</v>
      </c>
      <c r="E38" s="170">
        <v>166174</v>
      </c>
      <c r="F38" s="170">
        <v>261620</v>
      </c>
      <c r="G38" s="170" t="s">
        <v>857</v>
      </c>
      <c r="H38" s="170" t="s">
        <v>857</v>
      </c>
      <c r="I38" s="170" t="s">
        <v>857</v>
      </c>
      <c r="J38" s="170" t="s">
        <v>857</v>
      </c>
    </row>
    <row r="39" spans="1:10" ht="18" customHeight="1">
      <c r="A39" s="80" t="s">
        <v>551</v>
      </c>
      <c r="B39" s="289" t="s">
        <v>532</v>
      </c>
      <c r="C39" s="170">
        <v>687020</v>
      </c>
      <c r="D39" s="170">
        <v>164797688</v>
      </c>
      <c r="E39" s="170">
        <v>1365243</v>
      </c>
      <c r="F39" s="170">
        <v>6701046</v>
      </c>
      <c r="G39" s="170">
        <v>299</v>
      </c>
      <c r="H39" s="170">
        <v>103227</v>
      </c>
      <c r="I39" s="170" t="s">
        <v>857</v>
      </c>
      <c r="J39" s="170">
        <v>1293</v>
      </c>
    </row>
    <row r="40" spans="1:10" ht="18" customHeight="1">
      <c r="A40" s="80" t="s">
        <v>119</v>
      </c>
      <c r="B40" s="289"/>
      <c r="C40" s="170" t="s">
        <v>857</v>
      </c>
      <c r="D40" s="170" t="s">
        <v>857</v>
      </c>
      <c r="E40" s="170" t="s">
        <v>857</v>
      </c>
      <c r="F40" s="170" t="s">
        <v>857</v>
      </c>
      <c r="G40" s="170" t="s">
        <v>857</v>
      </c>
      <c r="H40" s="170" t="s">
        <v>857</v>
      </c>
      <c r="I40" s="170" t="s">
        <v>857</v>
      </c>
      <c r="J40" s="170" t="s">
        <v>857</v>
      </c>
    </row>
    <row r="41" spans="1:10" ht="18" customHeight="1">
      <c r="A41" s="80" t="s">
        <v>813</v>
      </c>
      <c r="B41" s="289" t="s">
        <v>812</v>
      </c>
      <c r="C41" s="170">
        <v>8552</v>
      </c>
      <c r="D41" s="170">
        <v>386462</v>
      </c>
      <c r="E41" s="170">
        <v>921960</v>
      </c>
      <c r="F41" s="170" t="s">
        <v>857</v>
      </c>
      <c r="G41" s="170" t="s">
        <v>857</v>
      </c>
      <c r="H41" s="170" t="s">
        <v>857</v>
      </c>
      <c r="I41" s="170" t="s">
        <v>857</v>
      </c>
      <c r="J41" s="170" t="s">
        <v>857</v>
      </c>
    </row>
    <row r="42" spans="1:10" ht="30" customHeight="1">
      <c r="A42" s="80" t="s">
        <v>120</v>
      </c>
      <c r="B42" s="289" t="s">
        <v>154</v>
      </c>
      <c r="C42" s="170">
        <v>76444</v>
      </c>
      <c r="D42" s="170">
        <v>27935757</v>
      </c>
      <c r="E42" s="170">
        <v>1258349</v>
      </c>
      <c r="F42" s="170">
        <v>835706</v>
      </c>
      <c r="G42" s="170">
        <v>3</v>
      </c>
      <c r="H42" s="170">
        <v>422</v>
      </c>
      <c r="I42" s="170" t="s">
        <v>857</v>
      </c>
      <c r="J42" s="170">
        <v>9</v>
      </c>
    </row>
    <row r="43" spans="1:10" ht="18" customHeight="1">
      <c r="A43" s="80" t="s">
        <v>121</v>
      </c>
      <c r="B43" s="289" t="s">
        <v>157</v>
      </c>
      <c r="C43" s="170">
        <v>948</v>
      </c>
      <c r="D43" s="170">
        <v>704500</v>
      </c>
      <c r="E43" s="170" t="s">
        <v>857</v>
      </c>
      <c r="F43" s="170">
        <v>3723</v>
      </c>
      <c r="G43" s="170" t="s">
        <v>857</v>
      </c>
      <c r="H43" s="170" t="s">
        <v>857</v>
      </c>
      <c r="I43" s="170" t="s">
        <v>857</v>
      </c>
      <c r="J43" s="170" t="s">
        <v>857</v>
      </c>
    </row>
    <row r="44" spans="1:10" ht="18" customHeight="1">
      <c r="A44" s="80" t="s">
        <v>122</v>
      </c>
      <c r="B44" s="289" t="s">
        <v>159</v>
      </c>
      <c r="C44" s="170">
        <v>552112</v>
      </c>
      <c r="D44" s="170">
        <v>424891233</v>
      </c>
      <c r="E44" s="170">
        <v>1514116</v>
      </c>
      <c r="F44" s="170">
        <v>20645952</v>
      </c>
      <c r="G44" s="170">
        <v>41575</v>
      </c>
      <c r="H44" s="170">
        <v>28999729</v>
      </c>
      <c r="I44" s="170">
        <v>-43</v>
      </c>
      <c r="J44" s="170">
        <v>56479</v>
      </c>
    </row>
    <row r="45" spans="1:10" ht="18" customHeight="1">
      <c r="A45" s="80" t="s">
        <v>123</v>
      </c>
      <c r="B45" s="289" t="s">
        <v>161</v>
      </c>
      <c r="C45" s="170">
        <v>1651</v>
      </c>
      <c r="D45" s="170">
        <v>4081628</v>
      </c>
      <c r="E45" s="170" t="s">
        <v>857</v>
      </c>
      <c r="F45" s="170">
        <v>4995</v>
      </c>
      <c r="G45" s="170" t="s">
        <v>857</v>
      </c>
      <c r="H45" s="170" t="s">
        <v>857</v>
      </c>
      <c r="I45" s="170" t="s">
        <v>857</v>
      </c>
      <c r="J45" s="170" t="s">
        <v>857</v>
      </c>
    </row>
    <row r="46" spans="1:10" ht="18" customHeight="1">
      <c r="A46" s="80" t="s">
        <v>124</v>
      </c>
      <c r="B46" s="289" t="s">
        <v>578</v>
      </c>
      <c r="C46" s="170">
        <v>1434172</v>
      </c>
      <c r="D46" s="170">
        <v>656124066</v>
      </c>
      <c r="E46" s="170">
        <v>2836587</v>
      </c>
      <c r="F46" s="170">
        <v>12680583</v>
      </c>
      <c r="G46" s="170">
        <v>190675</v>
      </c>
      <c r="H46" s="170">
        <v>81439940</v>
      </c>
      <c r="I46" s="170">
        <v>2171903</v>
      </c>
      <c r="J46" s="170">
        <v>842846</v>
      </c>
    </row>
    <row r="47" spans="1:10" ht="30" customHeight="1">
      <c r="A47" s="80" t="s">
        <v>125</v>
      </c>
      <c r="B47" s="289"/>
      <c r="C47" s="170">
        <v>134</v>
      </c>
      <c r="D47" s="170">
        <v>156178</v>
      </c>
      <c r="E47" s="170" t="s">
        <v>857</v>
      </c>
      <c r="F47" s="170">
        <v>2330</v>
      </c>
      <c r="G47" s="170" t="s">
        <v>857</v>
      </c>
      <c r="H47" s="170" t="s">
        <v>857</v>
      </c>
      <c r="I47" s="170" t="s">
        <v>857</v>
      </c>
      <c r="J47" s="170" t="s">
        <v>857</v>
      </c>
    </row>
    <row r="48" spans="1:10" ht="18" customHeight="1">
      <c r="A48" s="80" t="s">
        <v>552</v>
      </c>
      <c r="B48" s="289" t="s">
        <v>579</v>
      </c>
      <c r="C48" s="170">
        <v>87783</v>
      </c>
      <c r="D48" s="170">
        <v>31373312</v>
      </c>
      <c r="E48" s="170">
        <v>155</v>
      </c>
      <c r="F48" s="170">
        <v>876464</v>
      </c>
      <c r="G48" s="170">
        <v>1503</v>
      </c>
      <c r="H48" s="170">
        <v>1578310</v>
      </c>
      <c r="I48" s="170">
        <v>23</v>
      </c>
      <c r="J48" s="170">
        <v>14221</v>
      </c>
    </row>
    <row r="49" spans="1:10" ht="18" customHeight="1">
      <c r="A49" s="80" t="s">
        <v>126</v>
      </c>
      <c r="B49" s="289" t="s">
        <v>164</v>
      </c>
      <c r="C49" s="170">
        <v>34982</v>
      </c>
      <c r="D49" s="170">
        <v>4990026</v>
      </c>
      <c r="E49" s="170">
        <v>107</v>
      </c>
      <c r="F49" s="170">
        <v>72889</v>
      </c>
      <c r="G49" s="170" t="s">
        <v>857</v>
      </c>
      <c r="H49" s="170" t="s">
        <v>857</v>
      </c>
      <c r="I49" s="170" t="s">
        <v>857</v>
      </c>
      <c r="J49" s="170" t="s">
        <v>857</v>
      </c>
    </row>
    <row r="50" spans="1:10" ht="18" customHeight="1">
      <c r="A50" s="80" t="s">
        <v>553</v>
      </c>
      <c r="B50" s="289"/>
      <c r="C50" s="170" t="s">
        <v>857</v>
      </c>
      <c r="D50" s="170" t="s">
        <v>857</v>
      </c>
      <c r="E50" s="170" t="s">
        <v>857</v>
      </c>
      <c r="F50" s="170" t="s">
        <v>857</v>
      </c>
      <c r="G50" s="170" t="s">
        <v>857</v>
      </c>
      <c r="H50" s="170" t="s">
        <v>857</v>
      </c>
      <c r="I50" s="170" t="s">
        <v>857</v>
      </c>
      <c r="J50" s="170" t="s">
        <v>857</v>
      </c>
    </row>
    <row r="51" spans="1:10" ht="18" customHeight="1">
      <c r="A51" s="80" t="s">
        <v>127</v>
      </c>
      <c r="B51" s="289"/>
      <c r="C51" s="170" t="s">
        <v>857</v>
      </c>
      <c r="D51" s="170" t="s">
        <v>857</v>
      </c>
      <c r="E51" s="170" t="s">
        <v>857</v>
      </c>
      <c r="F51" s="170" t="s">
        <v>857</v>
      </c>
      <c r="G51" s="170">
        <v>106</v>
      </c>
      <c r="H51" s="170" t="s">
        <v>857</v>
      </c>
      <c r="I51" s="170" t="s">
        <v>857</v>
      </c>
      <c r="J51" s="170">
        <v>74</v>
      </c>
    </row>
    <row r="52" spans="1:10" ht="30" customHeight="1">
      <c r="A52" s="80" t="s">
        <v>128</v>
      </c>
      <c r="B52" s="289" t="s">
        <v>168</v>
      </c>
      <c r="C52" s="170">
        <v>5909</v>
      </c>
      <c r="D52" s="170">
        <v>7972216</v>
      </c>
      <c r="E52" s="170" t="s">
        <v>857</v>
      </c>
      <c r="F52" s="170">
        <v>15674</v>
      </c>
      <c r="G52" s="170" t="s">
        <v>857</v>
      </c>
      <c r="H52" s="170" t="s">
        <v>857</v>
      </c>
      <c r="I52" s="170" t="s">
        <v>857</v>
      </c>
      <c r="J52" s="170" t="s">
        <v>857</v>
      </c>
    </row>
    <row r="53" spans="1:10" ht="18" customHeight="1">
      <c r="A53" s="80" t="s">
        <v>832</v>
      </c>
      <c r="B53" s="289"/>
      <c r="C53" s="170" t="s">
        <v>857</v>
      </c>
      <c r="D53" s="170" t="s">
        <v>857</v>
      </c>
      <c r="E53" s="170" t="s">
        <v>857</v>
      </c>
      <c r="F53" s="170" t="s">
        <v>857</v>
      </c>
      <c r="G53" s="170" t="s">
        <v>857</v>
      </c>
      <c r="H53" s="170" t="s">
        <v>857</v>
      </c>
      <c r="I53" s="170" t="s">
        <v>857</v>
      </c>
      <c r="J53" s="170" t="s">
        <v>857</v>
      </c>
    </row>
    <row r="54" spans="1:10" ht="18" customHeight="1">
      <c r="A54" s="80" t="s">
        <v>697</v>
      </c>
      <c r="B54" s="289" t="s">
        <v>696</v>
      </c>
      <c r="C54" s="170" t="s">
        <v>857</v>
      </c>
      <c r="D54" s="170" t="s">
        <v>857</v>
      </c>
      <c r="E54" s="170" t="s">
        <v>857</v>
      </c>
      <c r="F54" s="170" t="s">
        <v>857</v>
      </c>
      <c r="G54" s="170" t="s">
        <v>857</v>
      </c>
      <c r="H54" s="170" t="s">
        <v>857</v>
      </c>
      <c r="I54" s="170" t="s">
        <v>857</v>
      </c>
      <c r="J54" s="170" t="s">
        <v>857</v>
      </c>
    </row>
    <row r="55" spans="1:10" ht="18" customHeight="1">
      <c r="A55" s="80" t="s">
        <v>554</v>
      </c>
      <c r="B55" s="289"/>
      <c r="C55" s="170">
        <v>28</v>
      </c>
      <c r="D55" s="170">
        <v>15968</v>
      </c>
      <c r="E55" s="170" t="s">
        <v>857</v>
      </c>
      <c r="F55" s="170">
        <v>35</v>
      </c>
      <c r="G55" s="170" t="s">
        <v>857</v>
      </c>
      <c r="H55" s="170" t="s">
        <v>857</v>
      </c>
      <c r="I55" s="170" t="s">
        <v>857</v>
      </c>
      <c r="J55" s="170" t="s">
        <v>857</v>
      </c>
    </row>
    <row r="56" spans="1:10" ht="18" customHeight="1">
      <c r="A56" s="80" t="s">
        <v>129</v>
      </c>
      <c r="B56" s="289" t="s">
        <v>171</v>
      </c>
      <c r="C56" s="170" t="s">
        <v>857</v>
      </c>
      <c r="D56" s="170" t="s">
        <v>857</v>
      </c>
      <c r="E56" s="170" t="s">
        <v>857</v>
      </c>
      <c r="F56" s="170" t="s">
        <v>857</v>
      </c>
      <c r="G56" s="170" t="s">
        <v>857</v>
      </c>
      <c r="H56" s="170" t="s">
        <v>857</v>
      </c>
      <c r="I56" s="170" t="s">
        <v>857</v>
      </c>
      <c r="J56" s="170" t="s">
        <v>857</v>
      </c>
    </row>
    <row r="57" spans="1:10" ht="30" customHeight="1">
      <c r="A57" s="80" t="s">
        <v>662</v>
      </c>
      <c r="B57" s="289" t="s">
        <v>663</v>
      </c>
      <c r="C57" s="170">
        <v>2281579</v>
      </c>
      <c r="D57" s="170">
        <v>1788925041</v>
      </c>
      <c r="E57" s="170">
        <v>585329</v>
      </c>
      <c r="F57" s="170">
        <v>39745140</v>
      </c>
      <c r="G57" s="170">
        <v>151533</v>
      </c>
      <c r="H57" s="170">
        <v>74413297</v>
      </c>
      <c r="I57" s="170">
        <v>22058</v>
      </c>
      <c r="J57" s="170">
        <v>898378</v>
      </c>
    </row>
    <row r="58" spans="1:10" ht="18" customHeight="1">
      <c r="A58" s="80" t="s">
        <v>842</v>
      </c>
      <c r="B58" s="289"/>
      <c r="C58" s="170" t="s">
        <v>857</v>
      </c>
      <c r="D58" s="170" t="s">
        <v>857</v>
      </c>
      <c r="E58" s="170" t="s">
        <v>857</v>
      </c>
      <c r="F58" s="170" t="s">
        <v>857</v>
      </c>
      <c r="G58" s="170">
        <v>10411</v>
      </c>
      <c r="H58" s="170">
        <v>14617945</v>
      </c>
      <c r="I58" s="170">
        <v>385120</v>
      </c>
      <c r="J58" s="170">
        <v>97465</v>
      </c>
    </row>
    <row r="59" spans="1:10" ht="18" customHeight="1">
      <c r="A59" s="80" t="s">
        <v>130</v>
      </c>
      <c r="B59" s="289"/>
      <c r="C59" s="170" t="s">
        <v>857</v>
      </c>
      <c r="D59" s="170" t="s">
        <v>857</v>
      </c>
      <c r="E59" s="170" t="s">
        <v>857</v>
      </c>
      <c r="F59" s="170" t="s">
        <v>857</v>
      </c>
      <c r="G59" s="170" t="s">
        <v>857</v>
      </c>
      <c r="H59" s="170" t="s">
        <v>857</v>
      </c>
      <c r="I59" s="170" t="s">
        <v>857</v>
      </c>
      <c r="J59" s="170" t="s">
        <v>857</v>
      </c>
    </row>
    <row r="60" spans="1:12" s="113" customFormat="1" ht="18" customHeight="1">
      <c r="A60" s="192" t="s">
        <v>814</v>
      </c>
      <c r="B60" s="293"/>
      <c r="C60" s="170" t="s">
        <v>857</v>
      </c>
      <c r="D60" s="170" t="s">
        <v>857</v>
      </c>
      <c r="E60" s="170" t="s">
        <v>857</v>
      </c>
      <c r="F60" s="170" t="s">
        <v>857</v>
      </c>
      <c r="G60" s="170">
        <v>662</v>
      </c>
      <c r="H60" s="170">
        <v>249835</v>
      </c>
      <c r="I60" s="170" t="s">
        <v>857</v>
      </c>
      <c r="J60" s="170">
        <v>1216</v>
      </c>
      <c r="L60"/>
    </row>
    <row r="61" spans="1:12" s="113" customFormat="1" ht="18" customHeight="1">
      <c r="A61" s="296" t="s">
        <v>713</v>
      </c>
      <c r="B61" s="297"/>
      <c r="C61" s="171">
        <v>1</v>
      </c>
      <c r="D61" s="171">
        <v>5</v>
      </c>
      <c r="E61" s="171" t="s">
        <v>857</v>
      </c>
      <c r="F61" s="171" t="s">
        <v>857</v>
      </c>
      <c r="G61" s="171">
        <v>1869</v>
      </c>
      <c r="H61" s="171">
        <v>1906210</v>
      </c>
      <c r="I61" s="171">
        <v>29</v>
      </c>
      <c r="J61" s="171">
        <v>3705</v>
      </c>
      <c r="L61"/>
    </row>
    <row r="62" spans="1:10" ht="30" customHeight="1">
      <c r="A62" s="80" t="s">
        <v>131</v>
      </c>
      <c r="B62" s="289" t="s">
        <v>173</v>
      </c>
      <c r="C62" s="170" t="s">
        <v>857</v>
      </c>
      <c r="D62" s="170" t="s">
        <v>857</v>
      </c>
      <c r="E62" s="170" t="s">
        <v>857</v>
      </c>
      <c r="F62" s="170" t="s">
        <v>857</v>
      </c>
      <c r="G62" s="170" t="s">
        <v>857</v>
      </c>
      <c r="H62" s="170" t="s">
        <v>857</v>
      </c>
      <c r="I62" s="170" t="s">
        <v>857</v>
      </c>
      <c r="J62" s="170" t="s">
        <v>857</v>
      </c>
    </row>
    <row r="63" spans="1:10" ht="18" customHeight="1">
      <c r="A63" s="80" t="s">
        <v>594</v>
      </c>
      <c r="B63" s="289" t="s">
        <v>591</v>
      </c>
      <c r="C63" s="170" t="s">
        <v>857</v>
      </c>
      <c r="D63" s="170" t="s">
        <v>857</v>
      </c>
      <c r="E63" s="170" t="s">
        <v>857</v>
      </c>
      <c r="F63" s="170" t="s">
        <v>857</v>
      </c>
      <c r="G63" s="170" t="s">
        <v>857</v>
      </c>
      <c r="H63" s="170" t="s">
        <v>857</v>
      </c>
      <c r="I63" s="170" t="s">
        <v>857</v>
      </c>
      <c r="J63" s="170" t="s">
        <v>857</v>
      </c>
    </row>
    <row r="64" spans="1:10" ht="18" customHeight="1">
      <c r="A64" s="80" t="s">
        <v>708</v>
      </c>
      <c r="B64" s="289"/>
      <c r="C64" s="170">
        <v>122</v>
      </c>
      <c r="D64" s="170">
        <v>49328</v>
      </c>
      <c r="E64" s="170" t="s">
        <v>857</v>
      </c>
      <c r="F64" s="170">
        <v>422</v>
      </c>
      <c r="G64" s="170">
        <v>256</v>
      </c>
      <c r="H64" s="170">
        <v>60077</v>
      </c>
      <c r="I64" s="170" t="s">
        <v>857</v>
      </c>
      <c r="J64" s="170" t="s">
        <v>857</v>
      </c>
    </row>
    <row r="65" spans="1:10" ht="18" customHeight="1">
      <c r="A65" s="80" t="s">
        <v>132</v>
      </c>
      <c r="B65" s="289" t="s">
        <v>175</v>
      </c>
      <c r="C65" s="170">
        <v>30</v>
      </c>
      <c r="D65" s="170">
        <v>105</v>
      </c>
      <c r="E65" s="170" t="s">
        <v>857</v>
      </c>
      <c r="F65" s="170" t="s">
        <v>857</v>
      </c>
      <c r="G65" s="170" t="s">
        <v>857</v>
      </c>
      <c r="H65" s="170" t="s">
        <v>857</v>
      </c>
      <c r="I65" s="170" t="s">
        <v>857</v>
      </c>
      <c r="J65" s="170" t="s">
        <v>857</v>
      </c>
    </row>
    <row r="66" spans="1:10" ht="18" customHeight="1">
      <c r="A66" s="192" t="s">
        <v>718</v>
      </c>
      <c r="B66" s="290"/>
      <c r="C66" s="170" t="s">
        <v>857</v>
      </c>
      <c r="D66" s="170" t="s">
        <v>857</v>
      </c>
      <c r="E66" s="170" t="s">
        <v>857</v>
      </c>
      <c r="F66" s="170" t="s">
        <v>857</v>
      </c>
      <c r="G66" s="170">
        <v>1009</v>
      </c>
      <c r="H66" s="170">
        <v>1434175</v>
      </c>
      <c r="I66" s="170">
        <v>260512</v>
      </c>
      <c r="J66" s="170" t="s">
        <v>857</v>
      </c>
    </row>
    <row r="67" spans="1:10" ht="30" customHeight="1">
      <c r="A67" s="80" t="s">
        <v>555</v>
      </c>
      <c r="B67" s="290" t="s">
        <v>580</v>
      </c>
      <c r="C67" s="170">
        <v>1785</v>
      </c>
      <c r="D67" s="170">
        <v>1830354</v>
      </c>
      <c r="E67" s="170" t="s">
        <v>857</v>
      </c>
      <c r="F67" s="170">
        <v>4665</v>
      </c>
      <c r="G67" s="170">
        <v>39909</v>
      </c>
      <c r="H67" s="170">
        <v>11317171</v>
      </c>
      <c r="I67" s="170">
        <v>52534</v>
      </c>
      <c r="J67" s="170">
        <v>274664</v>
      </c>
    </row>
    <row r="68" spans="1:10" ht="18" customHeight="1">
      <c r="A68" s="80" t="s">
        <v>556</v>
      </c>
      <c r="B68" s="289" t="s">
        <v>468</v>
      </c>
      <c r="C68" s="170">
        <v>385120</v>
      </c>
      <c r="D68" s="170">
        <v>205417284</v>
      </c>
      <c r="E68" s="170">
        <v>3234219</v>
      </c>
      <c r="F68" s="170">
        <v>2575148</v>
      </c>
      <c r="G68" s="170">
        <v>56864</v>
      </c>
      <c r="H68" s="170">
        <v>16242957</v>
      </c>
      <c r="I68" s="170">
        <v>132726</v>
      </c>
      <c r="J68" s="170">
        <v>311339</v>
      </c>
    </row>
    <row r="69" spans="1:10" ht="18" customHeight="1">
      <c r="A69" s="80" t="s">
        <v>830</v>
      </c>
      <c r="B69" s="289" t="s">
        <v>831</v>
      </c>
      <c r="C69" s="170" t="s">
        <v>857</v>
      </c>
      <c r="D69" s="170" t="s">
        <v>857</v>
      </c>
      <c r="E69" s="170" t="s">
        <v>857</v>
      </c>
      <c r="F69" s="170" t="s">
        <v>857</v>
      </c>
      <c r="G69" s="170" t="s">
        <v>857</v>
      </c>
      <c r="H69" s="170" t="s">
        <v>857</v>
      </c>
      <c r="I69" s="170" t="s">
        <v>857</v>
      </c>
      <c r="J69" s="170" t="s">
        <v>857</v>
      </c>
    </row>
    <row r="70" spans="1:10" ht="18" customHeight="1">
      <c r="A70" s="80" t="s">
        <v>806</v>
      </c>
      <c r="B70" s="289" t="s">
        <v>807</v>
      </c>
      <c r="C70" s="170">
        <v>116578</v>
      </c>
      <c r="D70" s="170">
        <v>34827499</v>
      </c>
      <c r="E70" s="170" t="s">
        <v>857</v>
      </c>
      <c r="F70" s="170">
        <v>2290909</v>
      </c>
      <c r="G70" s="170">
        <v>455</v>
      </c>
      <c r="H70" s="170">
        <v>447856</v>
      </c>
      <c r="I70" s="170">
        <v>335</v>
      </c>
      <c r="J70" s="170">
        <v>2249</v>
      </c>
    </row>
    <row r="71" spans="1:12" s="113" customFormat="1" ht="18" customHeight="1">
      <c r="A71" s="80" t="s">
        <v>557</v>
      </c>
      <c r="B71" s="289" t="s">
        <v>563</v>
      </c>
      <c r="C71" s="170" t="s">
        <v>857</v>
      </c>
      <c r="D71" s="170" t="s">
        <v>857</v>
      </c>
      <c r="E71" s="170" t="s">
        <v>857</v>
      </c>
      <c r="F71" s="170" t="s">
        <v>857</v>
      </c>
      <c r="G71" s="170" t="s">
        <v>857</v>
      </c>
      <c r="H71" s="170" t="s">
        <v>857</v>
      </c>
      <c r="I71" s="170" t="s">
        <v>857</v>
      </c>
      <c r="J71" s="170" t="s">
        <v>857</v>
      </c>
      <c r="L71"/>
    </row>
    <row r="72" spans="1:10" ht="30" customHeight="1">
      <c r="A72" s="80" t="s">
        <v>558</v>
      </c>
      <c r="B72" s="289" t="s">
        <v>581</v>
      </c>
      <c r="C72" s="218">
        <v>28637</v>
      </c>
      <c r="D72" s="218">
        <v>194788948</v>
      </c>
      <c r="E72" s="218">
        <v>99452</v>
      </c>
      <c r="F72" s="218">
        <v>229004</v>
      </c>
      <c r="G72" s="218">
        <v>39</v>
      </c>
      <c r="H72" s="218">
        <v>52147</v>
      </c>
      <c r="I72" s="218" t="s">
        <v>857</v>
      </c>
      <c r="J72" s="170">
        <v>169</v>
      </c>
    </row>
    <row r="73" spans="1:10" ht="18" customHeight="1">
      <c r="A73" s="80" t="s">
        <v>823</v>
      </c>
      <c r="B73" s="289"/>
      <c r="C73" s="218" t="s">
        <v>857</v>
      </c>
      <c r="D73" s="218" t="s">
        <v>857</v>
      </c>
      <c r="E73" s="218" t="s">
        <v>857</v>
      </c>
      <c r="F73" s="218" t="s">
        <v>857</v>
      </c>
      <c r="G73" s="218">
        <v>19942</v>
      </c>
      <c r="H73" s="218">
        <v>10247813</v>
      </c>
      <c r="I73" s="218">
        <v>7971</v>
      </c>
      <c r="J73" s="170">
        <v>284340</v>
      </c>
    </row>
    <row r="74" spans="1:10" ht="18" customHeight="1">
      <c r="A74" s="80" t="s">
        <v>825</v>
      </c>
      <c r="B74" s="289" t="s">
        <v>826</v>
      </c>
      <c r="C74" s="218">
        <v>383</v>
      </c>
      <c r="D74" s="218">
        <v>116672</v>
      </c>
      <c r="E74" s="218" t="s">
        <v>857</v>
      </c>
      <c r="F74" s="218">
        <v>10709</v>
      </c>
      <c r="G74" s="218" t="s">
        <v>857</v>
      </c>
      <c r="H74" s="218" t="s">
        <v>857</v>
      </c>
      <c r="I74" s="218" t="s">
        <v>857</v>
      </c>
      <c r="J74" s="170" t="s">
        <v>857</v>
      </c>
    </row>
    <row r="75" spans="1:10" ht="18" customHeight="1">
      <c r="A75" s="80" t="s">
        <v>822</v>
      </c>
      <c r="B75" s="289" t="s">
        <v>821</v>
      </c>
      <c r="C75" s="218">
        <v>372594</v>
      </c>
      <c r="D75" s="218">
        <v>155529473</v>
      </c>
      <c r="E75" s="218">
        <v>162123</v>
      </c>
      <c r="F75" s="218">
        <v>2710089</v>
      </c>
      <c r="G75" s="218">
        <v>29750</v>
      </c>
      <c r="H75" s="218">
        <v>8585742</v>
      </c>
      <c r="I75" s="218">
        <v>1993</v>
      </c>
      <c r="J75" s="170">
        <v>172151</v>
      </c>
    </row>
    <row r="76" spans="1:10" ht="18" customHeight="1">
      <c r="A76" s="80" t="s">
        <v>848</v>
      </c>
      <c r="B76" s="289" t="s">
        <v>849</v>
      </c>
      <c r="C76" s="218">
        <v>614</v>
      </c>
      <c r="D76" s="218">
        <v>393315</v>
      </c>
      <c r="E76" s="218" t="s">
        <v>857</v>
      </c>
      <c r="F76" s="218">
        <v>341</v>
      </c>
      <c r="G76" s="218" t="s">
        <v>857</v>
      </c>
      <c r="H76" s="218" t="s">
        <v>857</v>
      </c>
      <c r="I76" s="218" t="s">
        <v>857</v>
      </c>
      <c r="J76" s="170" t="s">
        <v>857</v>
      </c>
    </row>
    <row r="77" spans="1:10" ht="18" customHeight="1">
      <c r="A77" s="80" t="s">
        <v>559</v>
      </c>
      <c r="B77" s="289"/>
      <c r="C77" s="218">
        <v>37571</v>
      </c>
      <c r="D77" s="218">
        <v>20442047</v>
      </c>
      <c r="E77" s="218" t="s">
        <v>857</v>
      </c>
      <c r="F77" s="218">
        <v>113770</v>
      </c>
      <c r="G77" s="218">
        <v>1382</v>
      </c>
      <c r="H77" s="218">
        <v>568495</v>
      </c>
      <c r="I77" s="218" t="s">
        <v>857</v>
      </c>
      <c r="J77" s="170">
        <v>4597</v>
      </c>
    </row>
    <row r="78" spans="1:10" ht="30" customHeight="1">
      <c r="A78" s="80" t="s">
        <v>560</v>
      </c>
      <c r="B78" s="289"/>
      <c r="C78" s="218">
        <v>5342</v>
      </c>
      <c r="D78" s="218">
        <v>19490101</v>
      </c>
      <c r="E78" s="218" t="s">
        <v>857</v>
      </c>
      <c r="F78" s="218">
        <v>29368</v>
      </c>
      <c r="G78" s="218">
        <v>54959</v>
      </c>
      <c r="H78" s="218">
        <v>28597172</v>
      </c>
      <c r="I78" s="218">
        <v>595</v>
      </c>
      <c r="J78" s="170">
        <v>671419</v>
      </c>
    </row>
    <row r="79" spans="1:10" ht="18" customHeight="1">
      <c r="A79" s="80" t="s">
        <v>177</v>
      </c>
      <c r="B79" s="289"/>
      <c r="C79" s="218">
        <v>26082</v>
      </c>
      <c r="D79" s="218">
        <v>8365393</v>
      </c>
      <c r="E79" s="218" t="s">
        <v>857</v>
      </c>
      <c r="F79" s="218">
        <v>92434</v>
      </c>
      <c r="G79" s="218">
        <v>14114</v>
      </c>
      <c r="H79" s="218">
        <v>4587243</v>
      </c>
      <c r="I79" s="218" t="s">
        <v>857</v>
      </c>
      <c r="J79" s="170">
        <v>57018</v>
      </c>
    </row>
    <row r="80" spans="1:10" ht="18" customHeight="1">
      <c r="A80" s="80" t="s">
        <v>838</v>
      </c>
      <c r="B80" s="306" t="s">
        <v>856</v>
      </c>
      <c r="C80" s="218" t="s">
        <v>857</v>
      </c>
      <c r="D80" s="218" t="s">
        <v>857</v>
      </c>
      <c r="E80" s="218" t="s">
        <v>857</v>
      </c>
      <c r="F80" s="218" t="s">
        <v>857</v>
      </c>
      <c r="G80" s="218" t="s">
        <v>857</v>
      </c>
      <c r="H80" s="218" t="s">
        <v>857</v>
      </c>
      <c r="I80" s="218" t="s">
        <v>857</v>
      </c>
      <c r="J80" s="170" t="s">
        <v>857</v>
      </c>
    </row>
    <row r="81" spans="1:12" s="113" customFormat="1" ht="18" customHeight="1">
      <c r="A81" s="80"/>
      <c r="B81" s="78"/>
      <c r="C81" s="188"/>
      <c r="D81" s="188"/>
      <c r="E81" s="188"/>
      <c r="F81" s="188"/>
      <c r="G81" s="188"/>
      <c r="H81" s="188"/>
      <c r="I81" s="188"/>
      <c r="J81" s="189"/>
      <c r="L81"/>
    </row>
    <row r="82" spans="1:10" ht="18" customHeight="1">
      <c r="A82" s="81" t="s">
        <v>704</v>
      </c>
      <c r="B82" s="83" t="s">
        <v>705</v>
      </c>
      <c r="C82" s="281">
        <f>SUM(C12:C80)</f>
        <v>13086179</v>
      </c>
      <c r="D82" s="281">
        <f aca="true" t="shared" si="0" ref="D82:J82">SUM(D12:D80)</f>
        <v>7418734793</v>
      </c>
      <c r="E82" s="281">
        <f t="shared" si="0"/>
        <v>20975593</v>
      </c>
      <c r="F82" s="281">
        <f t="shared" si="0"/>
        <v>216918642</v>
      </c>
      <c r="G82" s="281">
        <f t="shared" si="0"/>
        <v>1255841</v>
      </c>
      <c r="H82" s="281">
        <f t="shared" si="0"/>
        <v>590404590</v>
      </c>
      <c r="I82" s="281">
        <f t="shared" si="0"/>
        <v>4746322</v>
      </c>
      <c r="J82" s="281">
        <f t="shared" si="0"/>
        <v>7942799</v>
      </c>
    </row>
    <row r="83" spans="3:10" ht="13.5" customHeight="1">
      <c r="C83" s="166"/>
      <c r="D83" s="166"/>
      <c r="E83" s="166"/>
      <c r="F83" s="166"/>
      <c r="G83" s="166"/>
      <c r="H83" s="166"/>
      <c r="I83" s="166"/>
      <c r="J83" s="166"/>
    </row>
    <row r="84" spans="3:10" ht="13.5" customHeight="1">
      <c r="C84" s="221"/>
      <c r="D84" s="166"/>
      <c r="E84" s="166"/>
      <c r="F84" s="166"/>
      <c r="G84" s="166"/>
      <c r="H84" s="166"/>
      <c r="I84" s="166"/>
      <c r="J84" s="166"/>
    </row>
    <row r="85" spans="3:10" ht="13.5" customHeight="1">
      <c r="C85" s="221"/>
      <c r="D85" s="166"/>
      <c r="E85" s="166"/>
      <c r="F85" s="166"/>
      <c r="G85" s="166"/>
      <c r="H85" s="166"/>
      <c r="I85" s="166"/>
      <c r="J85" s="166"/>
    </row>
    <row r="86" spans="3:10" ht="13.5" customHeight="1">
      <c r="C86" s="179"/>
      <c r="D86" s="179"/>
      <c r="E86" s="179"/>
      <c r="F86" s="179"/>
      <c r="G86" s="179"/>
      <c r="H86" s="179"/>
      <c r="I86" s="179"/>
      <c r="J86" s="179"/>
    </row>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sheetProtection/>
  <mergeCells count="5">
    <mergeCell ref="A1:J1"/>
    <mergeCell ref="A2:J2"/>
    <mergeCell ref="C8:F8"/>
    <mergeCell ref="G8:J8"/>
    <mergeCell ref="A5:B5"/>
  </mergeCells>
  <printOptions/>
  <pageMargins left="0.31496062992125984" right="0.31496062992125984" top="0.31496062992125984" bottom="0.2362204724409449" header="0.2755905511811024" footer="0.5118110236220472"/>
  <pageSetup fitToHeight="3" horizontalDpi="600" verticalDpi="600" orientation="landscape" paperSize="9" scale="71" r:id="rId1"/>
  <rowBreaks count="2" manualBreakCount="2">
    <brk id="36" max="255" man="1"/>
    <brk id="61" max="255" man="1"/>
  </rowBreaks>
</worksheet>
</file>

<file path=xl/worksheets/sheet3.xml><?xml version="1.0" encoding="utf-8"?>
<worksheet xmlns="http://schemas.openxmlformats.org/spreadsheetml/2006/main" xmlns:r="http://schemas.openxmlformats.org/officeDocument/2006/relationships">
  <dimension ref="A1:N38"/>
  <sheetViews>
    <sheetView zoomScale="80" zoomScaleNormal="80"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3" customFormat="1" ht="6" customHeight="1" thickBot="1">
      <c r="H1" s="73"/>
    </row>
    <row r="2" spans="1:8" s="8" customFormat="1" ht="31.5" customHeight="1" thickBot="1">
      <c r="A2" s="307" t="s">
        <v>57</v>
      </c>
      <c r="B2" s="307"/>
      <c r="C2" s="307"/>
      <c r="D2" s="307"/>
      <c r="E2" s="307"/>
      <c r="F2" s="307"/>
      <c r="G2" s="307"/>
      <c r="H2" s="104" t="s">
        <v>738</v>
      </c>
    </row>
    <row r="3" spans="1:8" s="8" customFormat="1" ht="25.5" customHeight="1">
      <c r="A3" s="321" t="str">
        <f>'Form HKLQ1-1'!A3:H3</f>
        <v>二零二零年一月至六月
January to June 2020</v>
      </c>
      <c r="B3" s="321"/>
      <c r="C3" s="321"/>
      <c r="D3" s="321"/>
      <c r="E3" s="321"/>
      <c r="F3" s="321"/>
      <c r="G3" s="321"/>
      <c r="H3" s="93"/>
    </row>
    <row r="4" spans="1:8" ht="3" customHeight="1">
      <c r="A4" s="2"/>
      <c r="B4" s="2"/>
      <c r="C4" s="2"/>
      <c r="D4" s="3"/>
      <c r="E4" s="3"/>
      <c r="F4" s="3"/>
      <c r="G4" s="1"/>
      <c r="H4" s="1"/>
    </row>
    <row r="5" spans="1:8" ht="3" customHeight="1">
      <c r="A5" s="1"/>
      <c r="B5" s="1"/>
      <c r="C5" s="5"/>
      <c r="D5" s="5"/>
      <c r="E5" s="5"/>
      <c r="F5" s="5"/>
      <c r="G5" s="1"/>
      <c r="H5" s="1"/>
    </row>
    <row r="6" spans="1:8" s="41" customFormat="1" ht="3" customHeight="1">
      <c r="A6" s="313"/>
      <c r="B6" s="313"/>
      <c r="C6" s="70"/>
      <c r="D6" s="70"/>
      <c r="E6" s="70"/>
      <c r="F6" s="70"/>
      <c r="G6" s="72"/>
      <c r="H6" s="72"/>
    </row>
    <row r="7" spans="1:8" s="41" customFormat="1" ht="27.75" customHeight="1">
      <c r="A7" s="313" t="s">
        <v>58</v>
      </c>
      <c r="B7" s="313"/>
      <c r="C7" s="313"/>
      <c r="D7" s="313"/>
      <c r="E7" s="313"/>
      <c r="F7" s="313"/>
      <c r="G7" s="72"/>
      <c r="H7" s="72"/>
    </row>
    <row r="8" spans="1:8" ht="6" customHeight="1">
      <c r="A8" s="7"/>
      <c r="B8" s="1"/>
      <c r="C8" s="5"/>
      <c r="D8" s="5"/>
      <c r="E8" s="5"/>
      <c r="F8" s="5"/>
      <c r="G8" s="1"/>
      <c r="H8" s="1"/>
    </row>
    <row r="9" spans="1:8" s="43" customFormat="1" ht="21" customHeight="1">
      <c r="A9" s="42"/>
      <c r="B9" s="42"/>
      <c r="C9" s="308" t="s">
        <v>739</v>
      </c>
      <c r="D9" s="309"/>
      <c r="E9" s="309"/>
      <c r="F9" s="309"/>
      <c r="G9" s="309"/>
      <c r="H9" s="310"/>
    </row>
    <row r="10" spans="1:8" s="43" customFormat="1" ht="21" customHeight="1">
      <c r="A10" s="44"/>
      <c r="B10" s="45"/>
      <c r="C10" s="314" t="s">
        <v>740</v>
      </c>
      <c r="D10" s="312"/>
      <c r="E10" s="316" t="s">
        <v>741</v>
      </c>
      <c r="F10" s="326"/>
      <c r="G10" s="311" t="s">
        <v>742</v>
      </c>
      <c r="H10" s="315"/>
    </row>
    <row r="11" spans="1:8" s="43" customFormat="1" ht="54" customHeight="1">
      <c r="A11" s="47" t="s">
        <v>59</v>
      </c>
      <c r="B11" s="48" t="s">
        <v>60</v>
      </c>
      <c r="C11" s="48" t="s">
        <v>61</v>
      </c>
      <c r="D11" s="48" t="s">
        <v>62</v>
      </c>
      <c r="E11" s="48" t="s">
        <v>61</v>
      </c>
      <c r="F11" s="48" t="s">
        <v>62</v>
      </c>
      <c r="G11" s="48" t="s">
        <v>61</v>
      </c>
      <c r="H11" s="48" t="s">
        <v>62</v>
      </c>
    </row>
    <row r="12" spans="1:12" s="43" customFormat="1" ht="21" customHeight="1">
      <c r="A12" s="51" t="s">
        <v>63</v>
      </c>
      <c r="B12" s="52" t="s">
        <v>64</v>
      </c>
      <c r="C12" s="55" t="s">
        <v>65</v>
      </c>
      <c r="D12" s="55" t="s">
        <v>65</v>
      </c>
      <c r="E12" s="55" t="s">
        <v>65</v>
      </c>
      <c r="F12" s="55" t="s">
        <v>65</v>
      </c>
      <c r="G12" s="55" t="s">
        <v>65</v>
      </c>
      <c r="H12" s="55" t="s">
        <v>65</v>
      </c>
      <c r="I12" s="318" t="s">
        <v>808</v>
      </c>
      <c r="J12" s="319"/>
      <c r="K12" s="320" t="s">
        <v>809</v>
      </c>
      <c r="L12" s="320"/>
    </row>
    <row r="13" spans="1:14" s="43" customFormat="1" ht="21" customHeight="1">
      <c r="A13" s="56"/>
      <c r="B13" s="57" t="s">
        <v>66</v>
      </c>
      <c r="C13" s="173">
        <v>12942954</v>
      </c>
      <c r="D13" s="173">
        <v>27624887</v>
      </c>
      <c r="E13" s="173">
        <v>6799353</v>
      </c>
      <c r="F13" s="173">
        <v>6216672</v>
      </c>
      <c r="G13" s="173">
        <v>19742307</v>
      </c>
      <c r="H13" s="225">
        <v>33841559</v>
      </c>
      <c r="I13" s="208">
        <f>C13+E13-G13</f>
        <v>0</v>
      </c>
      <c r="J13" s="208">
        <f>D13+F13-H13</f>
        <v>0</v>
      </c>
      <c r="K13" s="205">
        <f>G13-'Form HKLQ1-1'!H13</f>
        <v>0</v>
      </c>
      <c r="L13" s="205">
        <f>H13-'Form HKLQ1-1'!I13</f>
        <v>0</v>
      </c>
      <c r="M13" s="205"/>
      <c r="N13" s="205"/>
    </row>
    <row r="14" spans="1:14" s="43" customFormat="1" ht="43.5" customHeight="1">
      <c r="A14" s="56"/>
      <c r="B14" s="59" t="s">
        <v>67</v>
      </c>
      <c r="C14" s="173">
        <v>0</v>
      </c>
      <c r="D14" s="173">
        <v>290317</v>
      </c>
      <c r="E14" s="173">
        <v>0</v>
      </c>
      <c r="F14" s="173">
        <v>13352</v>
      </c>
      <c r="G14" s="173">
        <v>0</v>
      </c>
      <c r="H14" s="173">
        <v>303669</v>
      </c>
      <c r="I14" s="208">
        <f aca="true" t="shared" si="0" ref="I14:J28">C14+E14-G14</f>
        <v>0</v>
      </c>
      <c r="J14" s="208">
        <f t="shared" si="0"/>
        <v>0</v>
      </c>
      <c r="K14" s="205">
        <f>G14-'Form HKLQ1-1'!H14</f>
        <v>0</v>
      </c>
      <c r="L14" s="205">
        <f>H14-'Form HKLQ1-1'!I14</f>
        <v>0</v>
      </c>
      <c r="M14" s="205"/>
      <c r="N14" s="205"/>
    </row>
    <row r="15" spans="1:14" s="43" customFormat="1" ht="21" customHeight="1">
      <c r="A15" s="56"/>
      <c r="B15" s="59" t="s">
        <v>68</v>
      </c>
      <c r="C15" s="173">
        <v>0</v>
      </c>
      <c r="D15" s="173">
        <v>54506</v>
      </c>
      <c r="E15" s="173">
        <v>0</v>
      </c>
      <c r="F15" s="173">
        <v>2022</v>
      </c>
      <c r="G15" s="173">
        <v>0</v>
      </c>
      <c r="H15" s="225">
        <v>56528</v>
      </c>
      <c r="I15" s="208">
        <f t="shared" si="0"/>
        <v>0</v>
      </c>
      <c r="J15" s="208">
        <f aca="true" t="shared" si="1" ref="J15:J21">D15+F15-H15</f>
        <v>0</v>
      </c>
      <c r="K15" s="205">
        <f>G15-'Form HKLQ1-1'!H15</f>
        <v>0</v>
      </c>
      <c r="L15" s="205">
        <f>H15-'Form HKLQ1-1'!I15</f>
        <v>0</v>
      </c>
      <c r="M15" s="205"/>
      <c r="N15" s="205"/>
    </row>
    <row r="16" spans="1:14" s="43" customFormat="1" ht="21" customHeight="1">
      <c r="A16" s="56"/>
      <c r="B16" s="59" t="s">
        <v>69</v>
      </c>
      <c r="C16" s="173">
        <v>6008</v>
      </c>
      <c r="D16" s="173">
        <v>76592</v>
      </c>
      <c r="E16" s="173">
        <v>326</v>
      </c>
      <c r="F16" s="173">
        <v>8337</v>
      </c>
      <c r="G16" s="173">
        <v>6334</v>
      </c>
      <c r="H16" s="225">
        <v>84929</v>
      </c>
      <c r="I16" s="208">
        <f t="shared" si="0"/>
        <v>0</v>
      </c>
      <c r="J16" s="208">
        <f t="shared" si="1"/>
        <v>0</v>
      </c>
      <c r="K16" s="205">
        <f>G16-'Form HKLQ1-1'!H16</f>
        <v>0</v>
      </c>
      <c r="L16" s="205">
        <f>H16-'Form HKLQ1-1'!I16</f>
        <v>0</v>
      </c>
      <c r="M16" s="205"/>
      <c r="N16" s="205"/>
    </row>
    <row r="17" spans="1:14" s="43" customFormat="1" ht="21" customHeight="1">
      <c r="A17" s="56"/>
      <c r="B17" s="62" t="s">
        <v>70</v>
      </c>
      <c r="C17" s="173">
        <v>1121380</v>
      </c>
      <c r="D17" s="173">
        <v>5179513</v>
      </c>
      <c r="E17" s="173">
        <v>41213</v>
      </c>
      <c r="F17" s="173">
        <v>334713</v>
      </c>
      <c r="G17" s="173">
        <v>1162593</v>
      </c>
      <c r="H17" s="173">
        <v>5514226</v>
      </c>
      <c r="I17" s="208">
        <f t="shared" si="0"/>
        <v>0</v>
      </c>
      <c r="J17" s="208">
        <f t="shared" si="1"/>
        <v>0</v>
      </c>
      <c r="K17" s="205">
        <f>G17-'Form HKLQ1-1'!H17</f>
        <v>0</v>
      </c>
      <c r="L17" s="205">
        <f>H17-'Form HKLQ1-1'!I17</f>
        <v>0</v>
      </c>
      <c r="M17" s="205"/>
      <c r="N17" s="205"/>
    </row>
    <row r="18" spans="1:14" s="43" customFormat="1" ht="21" customHeight="1">
      <c r="A18" s="63"/>
      <c r="B18" s="64" t="s">
        <v>71</v>
      </c>
      <c r="C18" s="173">
        <v>14070342</v>
      </c>
      <c r="D18" s="173">
        <v>33225815</v>
      </c>
      <c r="E18" s="173">
        <v>6840892</v>
      </c>
      <c r="F18" s="173">
        <v>6575096</v>
      </c>
      <c r="G18" s="173">
        <v>20911234</v>
      </c>
      <c r="H18" s="173">
        <v>39800911</v>
      </c>
      <c r="I18" s="208">
        <f t="shared" si="0"/>
        <v>0</v>
      </c>
      <c r="J18" s="208">
        <f t="shared" si="1"/>
        <v>0</v>
      </c>
      <c r="K18" s="205">
        <f>G18-'Form HKLQ1-1'!H18</f>
        <v>0</v>
      </c>
      <c r="L18" s="205">
        <f>H18-'Form HKLQ1-1'!I18</f>
        <v>0</v>
      </c>
      <c r="M18" s="205"/>
      <c r="N18" s="205"/>
    </row>
    <row r="19" spans="1:14" s="43" customFormat="1" ht="21" customHeight="1">
      <c r="A19" s="66" t="s">
        <v>72</v>
      </c>
      <c r="B19" s="67" t="s">
        <v>73</v>
      </c>
      <c r="C19" s="173">
        <v>0</v>
      </c>
      <c r="D19" s="173">
        <v>220</v>
      </c>
      <c r="E19" s="173">
        <v>0</v>
      </c>
      <c r="F19" s="173">
        <v>0</v>
      </c>
      <c r="G19" s="173">
        <v>0</v>
      </c>
      <c r="H19" s="173">
        <v>220</v>
      </c>
      <c r="I19" s="208">
        <f t="shared" si="0"/>
        <v>0</v>
      </c>
      <c r="J19" s="208">
        <f t="shared" si="1"/>
        <v>0</v>
      </c>
      <c r="K19" s="205">
        <f>G19-'Form HKLQ1-1'!H19</f>
        <v>0</v>
      </c>
      <c r="L19" s="205">
        <f>H19-'Form HKLQ1-1'!I19</f>
        <v>0</v>
      </c>
      <c r="M19" s="205"/>
      <c r="N19" s="205"/>
    </row>
    <row r="20" spans="1:14" s="43" customFormat="1" ht="43.5" customHeight="1">
      <c r="A20" s="68" t="s">
        <v>74</v>
      </c>
      <c r="B20" s="67" t="s">
        <v>75</v>
      </c>
      <c r="C20" s="173">
        <v>4074771</v>
      </c>
      <c r="D20" s="173">
        <v>251417</v>
      </c>
      <c r="E20" s="173">
        <v>213363</v>
      </c>
      <c r="F20" s="173">
        <v>11705</v>
      </c>
      <c r="G20" s="173">
        <v>4288134</v>
      </c>
      <c r="H20" s="173">
        <v>263122</v>
      </c>
      <c r="I20" s="208">
        <f t="shared" si="0"/>
        <v>0</v>
      </c>
      <c r="J20" s="208">
        <f t="shared" si="1"/>
        <v>0</v>
      </c>
      <c r="K20" s="205">
        <f>G20-'Form HKLQ1-1'!H20</f>
        <v>0</v>
      </c>
      <c r="L20" s="205">
        <f>H20-'Form HKLQ1-1'!I20</f>
        <v>0</v>
      </c>
      <c r="M20" s="205"/>
      <c r="N20" s="205"/>
    </row>
    <row r="21" spans="1:14" s="43" customFormat="1" ht="43.5" customHeight="1">
      <c r="A21" s="56"/>
      <c r="B21" s="59" t="s">
        <v>76</v>
      </c>
      <c r="C21" s="173">
        <v>0</v>
      </c>
      <c r="D21" s="173">
        <v>16729</v>
      </c>
      <c r="E21" s="173">
        <v>0</v>
      </c>
      <c r="F21" s="173">
        <v>-7</v>
      </c>
      <c r="G21" s="173">
        <v>0</v>
      </c>
      <c r="H21" s="173">
        <v>16722</v>
      </c>
      <c r="I21" s="208">
        <f t="shared" si="0"/>
        <v>0</v>
      </c>
      <c r="J21" s="208">
        <f t="shared" si="1"/>
        <v>0</v>
      </c>
      <c r="K21" s="205">
        <f>G21-'Form HKLQ1-1'!H21</f>
        <v>0</v>
      </c>
      <c r="L21" s="205">
        <f>H21-'Form HKLQ1-1'!I21</f>
        <v>0</v>
      </c>
      <c r="M21" s="205"/>
      <c r="N21" s="205"/>
    </row>
    <row r="22" spans="1:14" s="43" customFormat="1" ht="21" customHeight="1">
      <c r="A22" s="56"/>
      <c r="B22" s="59" t="s">
        <v>68</v>
      </c>
      <c r="C22" s="173">
        <v>0</v>
      </c>
      <c r="D22" s="173">
        <v>726</v>
      </c>
      <c r="E22" s="173">
        <v>0</v>
      </c>
      <c r="F22" s="173">
        <v>-6</v>
      </c>
      <c r="G22" s="173">
        <v>0</v>
      </c>
      <c r="H22" s="173">
        <v>720</v>
      </c>
      <c r="I22" s="208">
        <f t="shared" si="0"/>
        <v>0</v>
      </c>
      <c r="J22" s="208">
        <f t="shared" si="0"/>
        <v>0</v>
      </c>
      <c r="K22" s="205">
        <f>G22-'Form HKLQ1-1'!H22</f>
        <v>0</v>
      </c>
      <c r="L22" s="205">
        <f>H22-'Form HKLQ1-1'!I22</f>
        <v>0</v>
      </c>
      <c r="M22" s="205"/>
      <c r="N22" s="205"/>
    </row>
    <row r="23" spans="1:14" s="43" customFormat="1" ht="21" customHeight="1">
      <c r="A23" s="56"/>
      <c r="B23" s="59" t="s">
        <v>69</v>
      </c>
      <c r="C23" s="173">
        <v>0</v>
      </c>
      <c r="D23" s="173">
        <v>1101</v>
      </c>
      <c r="E23" s="173">
        <v>0</v>
      </c>
      <c r="F23" s="173">
        <v>2</v>
      </c>
      <c r="G23" s="173">
        <v>0</v>
      </c>
      <c r="H23" s="173">
        <v>1103</v>
      </c>
      <c r="I23" s="208">
        <f t="shared" si="0"/>
        <v>0</v>
      </c>
      <c r="J23" s="208">
        <f t="shared" si="0"/>
        <v>0</v>
      </c>
      <c r="K23" s="205">
        <f>G23-'Form HKLQ1-1'!H23</f>
        <v>0</v>
      </c>
      <c r="L23" s="205">
        <f>H23-'Form HKLQ1-1'!I23</f>
        <v>0</v>
      </c>
      <c r="M23" s="205"/>
      <c r="N23" s="205"/>
    </row>
    <row r="24" spans="1:14" s="43" customFormat="1" ht="21" customHeight="1">
      <c r="A24" s="63"/>
      <c r="B24" s="64" t="s">
        <v>77</v>
      </c>
      <c r="C24" s="173">
        <v>4074771</v>
      </c>
      <c r="D24" s="173">
        <v>269973</v>
      </c>
      <c r="E24" s="173">
        <v>213363</v>
      </c>
      <c r="F24" s="173">
        <v>11694</v>
      </c>
      <c r="G24" s="173">
        <v>4288134</v>
      </c>
      <c r="H24" s="173">
        <v>281667</v>
      </c>
      <c r="I24" s="208">
        <f t="shared" si="0"/>
        <v>0</v>
      </c>
      <c r="J24" s="208">
        <f t="shared" si="0"/>
        <v>0</v>
      </c>
      <c r="K24" s="205">
        <f>G24-'Form HKLQ1-1'!H24</f>
        <v>0</v>
      </c>
      <c r="L24" s="205">
        <f>H24-'Form HKLQ1-1'!I24</f>
        <v>0</v>
      </c>
      <c r="M24" s="205"/>
      <c r="N24" s="205"/>
    </row>
    <row r="25" spans="1:14" s="43" customFormat="1" ht="21" customHeight="1">
      <c r="A25" s="66" t="s">
        <v>78</v>
      </c>
      <c r="B25" s="67" t="s">
        <v>79</v>
      </c>
      <c r="C25" s="173">
        <v>0</v>
      </c>
      <c r="D25" s="173">
        <v>41539</v>
      </c>
      <c r="E25" s="173">
        <v>0</v>
      </c>
      <c r="F25" s="173">
        <v>3969</v>
      </c>
      <c r="G25" s="173">
        <v>0</v>
      </c>
      <c r="H25" s="173">
        <v>45508</v>
      </c>
      <c r="I25" s="208">
        <f t="shared" si="0"/>
        <v>0</v>
      </c>
      <c r="J25" s="208">
        <f t="shared" si="0"/>
        <v>0</v>
      </c>
      <c r="K25" s="205">
        <f>G25-'Form HKLQ1-1'!H25</f>
        <v>0</v>
      </c>
      <c r="L25" s="205">
        <f>H25-'Form HKLQ1-1'!I25</f>
        <v>0</v>
      </c>
      <c r="M25" s="205"/>
      <c r="N25" s="205"/>
    </row>
    <row r="26" spans="1:14" s="43" customFormat="1" ht="21" customHeight="1">
      <c r="A26" s="66" t="s">
        <v>80</v>
      </c>
      <c r="B26" s="67" t="s">
        <v>81</v>
      </c>
      <c r="C26" s="173">
        <v>0</v>
      </c>
      <c r="D26" s="173">
        <v>0</v>
      </c>
      <c r="E26" s="173">
        <v>0</v>
      </c>
      <c r="F26" s="173">
        <v>0</v>
      </c>
      <c r="G26" s="173">
        <v>0</v>
      </c>
      <c r="H26" s="173">
        <v>0</v>
      </c>
      <c r="I26" s="208">
        <f t="shared" si="0"/>
        <v>0</v>
      </c>
      <c r="J26" s="208">
        <f t="shared" si="0"/>
        <v>0</v>
      </c>
      <c r="K26" s="205">
        <f>G26-'Form HKLQ1-1'!H26</f>
        <v>0</v>
      </c>
      <c r="L26" s="205">
        <f>H26-'Form HKLQ1-1'!I26</f>
        <v>0</v>
      </c>
      <c r="M26" s="205"/>
      <c r="N26" s="205"/>
    </row>
    <row r="27" spans="1:14" s="43" customFormat="1" ht="21" customHeight="1">
      <c r="A27" s="66" t="s">
        <v>82</v>
      </c>
      <c r="B27" s="67" t="s">
        <v>83</v>
      </c>
      <c r="C27" s="173">
        <v>0</v>
      </c>
      <c r="D27" s="173">
        <v>0</v>
      </c>
      <c r="E27" s="173">
        <v>0</v>
      </c>
      <c r="F27" s="173">
        <v>0</v>
      </c>
      <c r="G27" s="173">
        <v>0</v>
      </c>
      <c r="H27" s="173">
        <v>0</v>
      </c>
      <c r="I27" s="208">
        <f t="shared" si="0"/>
        <v>0</v>
      </c>
      <c r="J27" s="208">
        <f t="shared" si="0"/>
        <v>0</v>
      </c>
      <c r="K27" s="205">
        <f>G27-'Form HKLQ1-1'!H27</f>
        <v>0</v>
      </c>
      <c r="L27" s="205">
        <f>H27-'Form HKLQ1-1'!I27</f>
        <v>0</v>
      </c>
      <c r="M27" s="205"/>
      <c r="N27" s="205"/>
    </row>
    <row r="28" spans="1:14" s="43" customFormat="1" ht="21" customHeight="1">
      <c r="A28" s="69"/>
      <c r="B28" s="64" t="s">
        <v>84</v>
      </c>
      <c r="C28" s="65">
        <f aca="true" t="shared" si="2" ref="C28:H28">C18+C19+C24+C25+C26+C27</f>
        <v>18145113</v>
      </c>
      <c r="D28" s="65">
        <f t="shared" si="2"/>
        <v>33537547</v>
      </c>
      <c r="E28" s="65">
        <f t="shared" si="2"/>
        <v>7054255</v>
      </c>
      <c r="F28" s="65">
        <f t="shared" si="2"/>
        <v>6590759</v>
      </c>
      <c r="G28" s="65">
        <f t="shared" si="2"/>
        <v>25199368</v>
      </c>
      <c r="H28" s="65">
        <f t="shared" si="2"/>
        <v>40128306</v>
      </c>
      <c r="I28" s="208">
        <f t="shared" si="0"/>
        <v>0</v>
      </c>
      <c r="J28" s="208">
        <f t="shared" si="0"/>
        <v>0</v>
      </c>
      <c r="K28" s="205">
        <f>G28-'Form HKLQ1-1'!H28</f>
        <v>0</v>
      </c>
      <c r="L28" s="205">
        <f>H28-'Form HKLQ1-1'!I28</f>
        <v>0</v>
      </c>
      <c r="M28" s="205"/>
      <c r="N28" s="205"/>
    </row>
    <row r="29" spans="9:14" ht="11.25" customHeight="1">
      <c r="I29" s="205"/>
      <c r="J29" s="205"/>
      <c r="K29" s="205"/>
      <c r="L29" s="205"/>
      <c r="M29" s="205"/>
      <c r="N29" s="205"/>
    </row>
    <row r="30" spans="1:11" ht="11.25" customHeight="1">
      <c r="A30" s="9"/>
      <c r="C30" s="226"/>
      <c r="H30" s="10"/>
      <c r="I30" s="205"/>
      <c r="J30" s="205"/>
      <c r="K30" s="205"/>
    </row>
    <row r="31" spans="1:11" ht="22.5">
      <c r="A31" s="201" t="s">
        <v>743</v>
      </c>
      <c r="H31" s="11"/>
      <c r="I31" s="205"/>
      <c r="J31" s="205"/>
      <c r="K31" s="205"/>
    </row>
    <row r="32" spans="1:10" ht="22.5" customHeight="1">
      <c r="A32" s="324" t="s">
        <v>744</v>
      </c>
      <c r="B32" s="325"/>
      <c r="H32" s="12"/>
      <c r="I32" s="205"/>
      <c r="J32" s="205"/>
    </row>
    <row r="33" ht="11.25" customHeight="1"/>
    <row r="34" spans="1:2" ht="22.5" customHeight="1">
      <c r="A34" s="322" t="s">
        <v>745</v>
      </c>
      <c r="B34" s="322"/>
    </row>
    <row r="35" spans="1:3" ht="22.5" customHeight="1">
      <c r="A35" s="323" t="s">
        <v>746</v>
      </c>
      <c r="B35" s="323"/>
      <c r="C35" s="323"/>
    </row>
    <row r="36" ht="11.25" customHeight="1"/>
    <row r="37" spans="1:2" ht="22.5" customHeight="1">
      <c r="A37" s="322" t="s">
        <v>747</v>
      </c>
      <c r="B37" s="322"/>
    </row>
    <row r="38" spans="1:4" ht="22.5" customHeight="1">
      <c r="A38" s="323" t="s">
        <v>748</v>
      </c>
      <c r="B38" s="323"/>
      <c r="C38" s="323"/>
      <c r="D38" s="323"/>
    </row>
  </sheetData>
  <sheetProtection/>
  <mergeCells count="15">
    <mergeCell ref="A2:G2"/>
    <mergeCell ref="A3:G3"/>
    <mergeCell ref="A6:B6"/>
    <mergeCell ref="A7:F7"/>
    <mergeCell ref="C9:H9"/>
    <mergeCell ref="C10:D10"/>
    <mergeCell ref="E10:F10"/>
    <mergeCell ref="G10:H10"/>
    <mergeCell ref="A34:B34"/>
    <mergeCell ref="A35:C35"/>
    <mergeCell ref="I12:J12"/>
    <mergeCell ref="K12:L12"/>
    <mergeCell ref="A37:B37"/>
    <mergeCell ref="A38:D38"/>
    <mergeCell ref="A32:B32"/>
  </mergeCells>
  <conditionalFormatting sqref="I13:L28">
    <cfRule type="cellIs" priority="1" dxfId="0" operator="notEqual" stopIfTrue="1">
      <formula>0</formula>
    </cfRule>
  </conditionalFormatting>
  <dataValidations count="2">
    <dataValidation type="whole" allowBlank="1" showInputMessage="1" showErrorMessage="1" errorTitle="No Decimal" error="No Decimal is allowed" sqref="H30">
      <formula1>-999999999999</formula1>
      <formula2>999999999999</formula2>
    </dataValidation>
    <dataValidation allowBlank="1" sqref="C14:H27"/>
  </dataValidations>
  <printOptions/>
  <pageMargins left="0.5511811023622047" right="0.5511811023622047" top="0" bottom="0" header="0.5118110236220472" footer="0.5118110236220472"/>
  <pageSetup horizontalDpi="600" verticalDpi="600" orientation="landscape" paperSize="9" scale="73" r:id="rId1"/>
</worksheet>
</file>

<file path=xl/worksheets/sheet30.xml><?xml version="1.0" encoding="utf-8"?>
<worksheet xmlns="http://schemas.openxmlformats.org/spreadsheetml/2006/main" xmlns:r="http://schemas.openxmlformats.org/officeDocument/2006/relationships">
  <dimension ref="A1:K84"/>
  <sheetViews>
    <sheetView zoomScale="80" zoomScaleNormal="80" zoomScalePageLayoutView="0" workbookViewId="0" topLeftCell="A70">
      <selection activeCell="B80" sqref="B80"/>
    </sheetView>
  </sheetViews>
  <sheetFormatPr defaultColWidth="9.00390625" defaultRowHeight="16.5"/>
  <cols>
    <col min="1" max="1" width="32.25390625" style="13" bestFit="1" customWidth="1"/>
    <col min="2" max="2" width="21.625" style="13" customWidth="1"/>
    <col min="3" max="9" width="18.125" style="13" customWidth="1"/>
  </cols>
  <sheetData>
    <row r="1" spans="1:9" s="162" customFormat="1" ht="42" customHeight="1">
      <c r="A1" s="357" t="s">
        <v>498</v>
      </c>
      <c r="B1" s="357"/>
      <c r="C1" s="357"/>
      <c r="D1" s="357"/>
      <c r="E1" s="357"/>
      <c r="F1" s="357"/>
      <c r="G1" s="357"/>
      <c r="H1" s="357"/>
      <c r="I1" s="357"/>
    </row>
    <row r="2" spans="1:9" s="162" customFormat="1" ht="36" customHeight="1">
      <c r="A2" s="359" t="str">
        <f>'Form HKLQ1-1'!A3:H3</f>
        <v>二零二零年一月至六月
January to June 2020</v>
      </c>
      <c r="B2" s="359"/>
      <c r="C2" s="359"/>
      <c r="D2" s="359"/>
      <c r="E2" s="359"/>
      <c r="F2" s="359"/>
      <c r="G2" s="359"/>
      <c r="H2" s="359"/>
      <c r="I2" s="359"/>
    </row>
    <row r="3" ht="3" customHeight="1"/>
    <row r="4" spans="1:5" ht="3" customHeight="1">
      <c r="A4" s="14"/>
      <c r="B4" s="14"/>
      <c r="C4" s="14"/>
      <c r="D4" s="14"/>
      <c r="E4" s="14"/>
    </row>
    <row r="5" spans="1:5" ht="31.5" customHeight="1">
      <c r="A5" s="360" t="s">
        <v>499</v>
      </c>
      <c r="B5" s="360"/>
      <c r="C5" s="360"/>
      <c r="D5" s="360"/>
      <c r="E5" s="14"/>
    </row>
    <row r="6" spans="1:11" ht="33.75" customHeight="1">
      <c r="A6" s="14"/>
      <c r="B6" s="14"/>
      <c r="C6" s="14"/>
      <c r="D6" s="14"/>
      <c r="E6" s="14"/>
      <c r="F6" s="14"/>
      <c r="G6" s="14"/>
      <c r="H6" s="14"/>
      <c r="I6" s="14"/>
      <c r="J6" s="14"/>
      <c r="K6" s="14"/>
    </row>
    <row r="7" spans="10:11" ht="3" customHeight="1">
      <c r="J7" s="13"/>
      <c r="K7" s="13"/>
    </row>
    <row r="8" spans="1:9" ht="31.5" customHeight="1">
      <c r="A8" s="74"/>
      <c r="B8" s="101"/>
      <c r="C8" s="390" t="s">
        <v>500</v>
      </c>
      <c r="D8" s="387"/>
      <c r="E8" s="391"/>
      <c r="F8" s="392" t="s">
        <v>501</v>
      </c>
      <c r="G8" s="393"/>
      <c r="H8" s="393"/>
      <c r="I8" s="394"/>
    </row>
    <row r="9" spans="1:9" ht="31.5" customHeight="1">
      <c r="A9" s="75"/>
      <c r="B9" s="22"/>
      <c r="C9" s="88" t="s">
        <v>502</v>
      </c>
      <c r="D9" s="88" t="s">
        <v>503</v>
      </c>
      <c r="E9" s="88" t="s">
        <v>504</v>
      </c>
      <c r="F9" s="88" t="s">
        <v>502</v>
      </c>
      <c r="G9" s="88" t="s">
        <v>505</v>
      </c>
      <c r="H9" s="88" t="s">
        <v>503</v>
      </c>
      <c r="I9" s="88" t="s">
        <v>504</v>
      </c>
    </row>
    <row r="10" spans="1:9" s="165" customFormat="1" ht="15.75" customHeight="1">
      <c r="A10" s="167"/>
      <c r="B10" s="22"/>
      <c r="C10" s="168" t="s">
        <v>506</v>
      </c>
      <c r="D10" s="168" t="s">
        <v>507</v>
      </c>
      <c r="E10" s="168" t="s">
        <v>507</v>
      </c>
      <c r="F10" s="168" t="s">
        <v>506</v>
      </c>
      <c r="G10" s="168" t="s">
        <v>508</v>
      </c>
      <c r="H10" s="168" t="s">
        <v>507</v>
      </c>
      <c r="I10" s="168" t="s">
        <v>507</v>
      </c>
    </row>
    <row r="11" spans="1:9" ht="31.5" customHeight="1">
      <c r="A11" s="79" t="s">
        <v>509</v>
      </c>
      <c r="B11" s="82" t="s">
        <v>204</v>
      </c>
      <c r="C11" s="19"/>
      <c r="D11" s="85" t="s">
        <v>510</v>
      </c>
      <c r="E11" s="85" t="s">
        <v>510</v>
      </c>
      <c r="F11" s="19"/>
      <c r="G11" s="85" t="s">
        <v>510</v>
      </c>
      <c r="H11" s="85" t="s">
        <v>510</v>
      </c>
      <c r="I11" s="85" t="s">
        <v>510</v>
      </c>
    </row>
    <row r="12" spans="1:9" ht="30" customHeight="1">
      <c r="A12" s="186" t="s">
        <v>112</v>
      </c>
      <c r="B12" s="288" t="s">
        <v>597</v>
      </c>
      <c r="C12" s="217">
        <v>2477</v>
      </c>
      <c r="D12" s="170" t="s">
        <v>857</v>
      </c>
      <c r="E12" s="170">
        <v>1554</v>
      </c>
      <c r="F12" s="170">
        <v>152335</v>
      </c>
      <c r="G12" s="170">
        <v>401287</v>
      </c>
      <c r="H12" s="170" t="s">
        <v>857</v>
      </c>
      <c r="I12" s="170">
        <v>103418</v>
      </c>
    </row>
    <row r="13" spans="1:9" ht="18" customHeight="1">
      <c r="A13" s="80" t="s">
        <v>3</v>
      </c>
      <c r="B13" s="289" t="s">
        <v>4</v>
      </c>
      <c r="C13" s="228">
        <v>16622</v>
      </c>
      <c r="D13" s="170" t="s">
        <v>857</v>
      </c>
      <c r="E13" s="170">
        <v>75713</v>
      </c>
      <c r="F13" s="170">
        <v>3721583</v>
      </c>
      <c r="G13" s="170">
        <v>2038288145</v>
      </c>
      <c r="H13" s="170">
        <v>6028094</v>
      </c>
      <c r="I13" s="170">
        <v>41430994</v>
      </c>
    </row>
    <row r="14" spans="1:9" ht="18" customHeight="1">
      <c r="A14" s="80" t="s">
        <v>111</v>
      </c>
      <c r="B14" s="289"/>
      <c r="C14" s="170">
        <v>721</v>
      </c>
      <c r="D14" s="170" t="s">
        <v>857</v>
      </c>
      <c r="E14" s="170">
        <v>240</v>
      </c>
      <c r="F14" s="170">
        <v>721</v>
      </c>
      <c r="G14" s="170" t="s">
        <v>857</v>
      </c>
      <c r="H14" s="170" t="s">
        <v>857</v>
      </c>
      <c r="I14" s="170">
        <v>240</v>
      </c>
    </row>
    <row r="15" spans="1:9" ht="18" customHeight="1">
      <c r="A15" s="80" t="s">
        <v>113</v>
      </c>
      <c r="B15" s="289" t="s">
        <v>146</v>
      </c>
      <c r="C15" s="170" t="s">
        <v>857</v>
      </c>
      <c r="D15" s="170" t="s">
        <v>857</v>
      </c>
      <c r="E15" s="170" t="s">
        <v>857</v>
      </c>
      <c r="F15" s="170">
        <v>7</v>
      </c>
      <c r="G15" s="170">
        <v>3050</v>
      </c>
      <c r="H15" s="170" t="s">
        <v>857</v>
      </c>
      <c r="I15" s="170">
        <v>3</v>
      </c>
    </row>
    <row r="16" spans="1:9" ht="18" customHeight="1">
      <c r="A16" s="80" t="s">
        <v>729</v>
      </c>
      <c r="B16" s="289" t="s">
        <v>730</v>
      </c>
      <c r="C16" s="170" t="s">
        <v>857</v>
      </c>
      <c r="D16" s="170" t="s">
        <v>857</v>
      </c>
      <c r="E16" s="170" t="s">
        <v>857</v>
      </c>
      <c r="F16" s="170">
        <v>2109</v>
      </c>
      <c r="G16" s="170">
        <v>13253462</v>
      </c>
      <c r="H16" s="170">
        <v>5</v>
      </c>
      <c r="I16" s="170">
        <v>3564</v>
      </c>
    </row>
    <row r="17" spans="1:9" ht="30" customHeight="1">
      <c r="A17" s="80" t="s">
        <v>114</v>
      </c>
      <c r="B17" s="289" t="s">
        <v>700</v>
      </c>
      <c r="C17" s="170" t="s">
        <v>857</v>
      </c>
      <c r="D17" s="170" t="s">
        <v>857</v>
      </c>
      <c r="E17" s="170" t="s">
        <v>857</v>
      </c>
      <c r="F17" s="170">
        <v>978636</v>
      </c>
      <c r="G17" s="170">
        <v>566949684</v>
      </c>
      <c r="H17" s="170">
        <v>803531</v>
      </c>
      <c r="I17" s="170">
        <v>10283482</v>
      </c>
    </row>
    <row r="18" spans="1:9" ht="18" customHeight="1">
      <c r="A18" s="80" t="s">
        <v>115</v>
      </c>
      <c r="B18" s="289" t="s">
        <v>701</v>
      </c>
      <c r="C18" s="170" t="s">
        <v>857</v>
      </c>
      <c r="D18" s="170" t="s">
        <v>857</v>
      </c>
      <c r="E18" s="170" t="s">
        <v>857</v>
      </c>
      <c r="F18" s="170">
        <v>357792</v>
      </c>
      <c r="G18" s="170">
        <v>146666539</v>
      </c>
      <c r="H18" s="170" t="s">
        <v>857</v>
      </c>
      <c r="I18" s="170">
        <v>1796153</v>
      </c>
    </row>
    <row r="19" spans="1:9" ht="18" customHeight="1">
      <c r="A19" s="80" t="s">
        <v>116</v>
      </c>
      <c r="B19" s="289"/>
      <c r="C19" s="170" t="s">
        <v>857</v>
      </c>
      <c r="D19" s="170" t="s">
        <v>857</v>
      </c>
      <c r="E19" s="170" t="s">
        <v>857</v>
      </c>
      <c r="F19" s="170">
        <v>4</v>
      </c>
      <c r="G19" s="170">
        <v>810</v>
      </c>
      <c r="H19" s="170" t="s">
        <v>857</v>
      </c>
      <c r="I19" s="170">
        <v>3</v>
      </c>
    </row>
    <row r="20" spans="1:9" ht="18" customHeight="1">
      <c r="A20" s="80" t="s">
        <v>546</v>
      </c>
      <c r="B20" s="289" t="s">
        <v>565</v>
      </c>
      <c r="C20" s="170" t="s">
        <v>857</v>
      </c>
      <c r="D20" s="170" t="s">
        <v>857</v>
      </c>
      <c r="E20" s="170" t="s">
        <v>857</v>
      </c>
      <c r="F20" s="170">
        <v>29929</v>
      </c>
      <c r="G20" s="170">
        <v>16818217</v>
      </c>
      <c r="H20" s="170">
        <v>2978</v>
      </c>
      <c r="I20" s="170">
        <v>277891</v>
      </c>
    </row>
    <row r="21" spans="1:9" ht="18" customHeight="1">
      <c r="A21" s="192" t="s">
        <v>547</v>
      </c>
      <c r="B21" s="290" t="s">
        <v>536</v>
      </c>
      <c r="C21" s="170">
        <v>3412</v>
      </c>
      <c r="D21" s="170" t="s">
        <v>857</v>
      </c>
      <c r="E21" s="170">
        <v>10277</v>
      </c>
      <c r="F21" s="170">
        <v>55976</v>
      </c>
      <c r="G21" s="170">
        <v>20869615</v>
      </c>
      <c r="H21" s="170">
        <v>398</v>
      </c>
      <c r="I21" s="170">
        <v>3589397</v>
      </c>
    </row>
    <row r="22" spans="1:9" ht="30" customHeight="1">
      <c r="A22" s="80" t="s">
        <v>117</v>
      </c>
      <c r="B22" s="289" t="s">
        <v>150</v>
      </c>
      <c r="C22" s="170">
        <v>1</v>
      </c>
      <c r="D22" s="170" t="s">
        <v>857</v>
      </c>
      <c r="E22" s="170" t="s">
        <v>857</v>
      </c>
      <c r="F22" s="170">
        <v>6743</v>
      </c>
      <c r="G22" s="170">
        <v>1350792</v>
      </c>
      <c r="H22" s="170" t="s">
        <v>857</v>
      </c>
      <c r="I22" s="170">
        <v>9548</v>
      </c>
    </row>
    <row r="23" spans="1:9" ht="18" customHeight="1">
      <c r="A23" s="80" t="s">
        <v>843</v>
      </c>
      <c r="B23" s="289" t="s">
        <v>844</v>
      </c>
      <c r="C23" s="170" t="s">
        <v>857</v>
      </c>
      <c r="D23" s="170" t="s">
        <v>857</v>
      </c>
      <c r="E23" s="170" t="s">
        <v>857</v>
      </c>
      <c r="F23" s="170">
        <v>27419</v>
      </c>
      <c r="G23" s="170">
        <v>9630122</v>
      </c>
      <c r="H23" s="170">
        <v>274159</v>
      </c>
      <c r="I23" s="170">
        <v>131990</v>
      </c>
    </row>
    <row r="24" spans="1:9" ht="18" customHeight="1">
      <c r="A24" s="80" t="s">
        <v>731</v>
      </c>
      <c r="B24" s="289" t="s">
        <v>732</v>
      </c>
      <c r="C24" s="170">
        <v>29545</v>
      </c>
      <c r="D24" s="170" t="s">
        <v>857</v>
      </c>
      <c r="E24" s="170">
        <v>175719</v>
      </c>
      <c r="F24" s="170">
        <v>435128</v>
      </c>
      <c r="G24" s="170">
        <v>169247349</v>
      </c>
      <c r="H24" s="170">
        <v>260247</v>
      </c>
      <c r="I24" s="170">
        <v>14145698</v>
      </c>
    </row>
    <row r="25" spans="1:9" ht="18" customHeight="1">
      <c r="A25" s="80" t="s">
        <v>817</v>
      </c>
      <c r="B25" s="289" t="s">
        <v>818</v>
      </c>
      <c r="C25" s="170">
        <v>2512</v>
      </c>
      <c r="D25" s="170" t="s">
        <v>857</v>
      </c>
      <c r="E25" s="170">
        <v>3136</v>
      </c>
      <c r="F25" s="170">
        <v>4325</v>
      </c>
      <c r="G25" s="170">
        <v>11132</v>
      </c>
      <c r="H25" s="170" t="s">
        <v>857</v>
      </c>
      <c r="I25" s="170">
        <v>3423</v>
      </c>
    </row>
    <row r="26" spans="1:9" ht="18" customHeight="1">
      <c r="A26" s="192" t="s">
        <v>596</v>
      </c>
      <c r="B26" s="290"/>
      <c r="C26" s="170" t="s">
        <v>857</v>
      </c>
      <c r="D26" s="170" t="s">
        <v>857</v>
      </c>
      <c r="E26" s="170" t="s">
        <v>857</v>
      </c>
      <c r="F26" s="170">
        <v>11204</v>
      </c>
      <c r="G26" s="170">
        <v>8581221</v>
      </c>
      <c r="H26" s="170">
        <v>21248</v>
      </c>
      <c r="I26" s="170">
        <v>30431</v>
      </c>
    </row>
    <row r="27" spans="1:9" ht="30" customHeight="1">
      <c r="A27" s="80" t="s">
        <v>118</v>
      </c>
      <c r="B27" s="289" t="s">
        <v>566</v>
      </c>
      <c r="C27" s="170" t="s">
        <v>857</v>
      </c>
      <c r="D27" s="170" t="s">
        <v>857</v>
      </c>
      <c r="E27" s="170" t="s">
        <v>857</v>
      </c>
      <c r="F27" s="170">
        <v>593087</v>
      </c>
      <c r="G27" s="170">
        <v>304223295</v>
      </c>
      <c r="H27" s="170" t="s">
        <v>857</v>
      </c>
      <c r="I27" s="170">
        <v>36136474</v>
      </c>
    </row>
    <row r="28" spans="1:9" ht="18" customHeight="1">
      <c r="A28" s="80" t="s">
        <v>834</v>
      </c>
      <c r="B28" s="289" t="s">
        <v>835</v>
      </c>
      <c r="C28" s="170" t="s">
        <v>857</v>
      </c>
      <c r="D28" s="170" t="s">
        <v>857</v>
      </c>
      <c r="E28" s="170" t="s">
        <v>857</v>
      </c>
      <c r="F28" s="170" t="s">
        <v>857</v>
      </c>
      <c r="G28" s="170" t="s">
        <v>857</v>
      </c>
      <c r="H28" s="170" t="s">
        <v>857</v>
      </c>
      <c r="I28" s="170" t="s">
        <v>857</v>
      </c>
    </row>
    <row r="29" spans="1:9" ht="18" customHeight="1">
      <c r="A29" s="80" t="s">
        <v>702</v>
      </c>
      <c r="B29" s="289" t="s">
        <v>703</v>
      </c>
      <c r="C29" s="170" t="s">
        <v>857</v>
      </c>
      <c r="D29" s="170" t="s">
        <v>857</v>
      </c>
      <c r="E29" s="170" t="s">
        <v>857</v>
      </c>
      <c r="F29" s="170">
        <v>8594</v>
      </c>
      <c r="G29" s="170">
        <v>35780032</v>
      </c>
      <c r="H29" s="170" t="s">
        <v>857</v>
      </c>
      <c r="I29" s="170">
        <v>10550327</v>
      </c>
    </row>
    <row r="30" spans="1:9" ht="18" customHeight="1">
      <c r="A30" s="80" t="s">
        <v>711</v>
      </c>
      <c r="B30" s="289" t="s">
        <v>101</v>
      </c>
      <c r="C30" s="170">
        <v>334</v>
      </c>
      <c r="D30" s="170" t="s">
        <v>857</v>
      </c>
      <c r="E30" s="170">
        <v>851</v>
      </c>
      <c r="F30" s="170">
        <v>189601</v>
      </c>
      <c r="G30" s="170">
        <v>87289615</v>
      </c>
      <c r="H30" s="170">
        <v>59364</v>
      </c>
      <c r="I30" s="170">
        <v>1602845</v>
      </c>
    </row>
    <row r="31" spans="1:9" ht="18" customHeight="1">
      <c r="A31" s="192" t="s">
        <v>548</v>
      </c>
      <c r="B31" s="290" t="s">
        <v>567</v>
      </c>
      <c r="C31" s="170">
        <v>6395</v>
      </c>
      <c r="D31" s="170" t="s">
        <v>857</v>
      </c>
      <c r="E31" s="170">
        <v>14908</v>
      </c>
      <c r="F31" s="170">
        <v>89849</v>
      </c>
      <c r="G31" s="170">
        <v>26134532</v>
      </c>
      <c r="H31" s="170">
        <v>9380</v>
      </c>
      <c r="I31" s="170">
        <v>402317</v>
      </c>
    </row>
    <row r="32" spans="1:9" ht="30" customHeight="1">
      <c r="A32" s="192" t="s">
        <v>549</v>
      </c>
      <c r="B32" s="290"/>
      <c r="C32" s="170" t="s">
        <v>857</v>
      </c>
      <c r="D32" s="170" t="s">
        <v>857</v>
      </c>
      <c r="E32" s="170" t="s">
        <v>857</v>
      </c>
      <c r="F32" s="170">
        <v>2689</v>
      </c>
      <c r="G32" s="170">
        <v>1552243</v>
      </c>
      <c r="H32" s="170" t="s">
        <v>857</v>
      </c>
      <c r="I32" s="170">
        <v>10588</v>
      </c>
    </row>
    <row r="33" spans="1:9" ht="18" customHeight="1">
      <c r="A33" s="192" t="s">
        <v>550</v>
      </c>
      <c r="B33" s="290" t="s">
        <v>733</v>
      </c>
      <c r="C33" s="170" t="s">
        <v>857</v>
      </c>
      <c r="D33" s="170" t="s">
        <v>857</v>
      </c>
      <c r="E33" s="170" t="s">
        <v>857</v>
      </c>
      <c r="F33" s="170">
        <v>52595</v>
      </c>
      <c r="G33" s="170">
        <v>34471348</v>
      </c>
      <c r="H33" s="170">
        <v>188964</v>
      </c>
      <c r="I33" s="170">
        <v>367297</v>
      </c>
    </row>
    <row r="34" spans="1:11" s="113" customFormat="1" ht="18" customHeight="1">
      <c r="A34" s="80" t="s">
        <v>715</v>
      </c>
      <c r="B34" s="289" t="s">
        <v>568</v>
      </c>
      <c r="C34" s="170" t="s">
        <v>857</v>
      </c>
      <c r="D34" s="170" t="s">
        <v>857</v>
      </c>
      <c r="E34" s="170" t="s">
        <v>857</v>
      </c>
      <c r="F34" s="170">
        <v>521156</v>
      </c>
      <c r="G34" s="170">
        <v>209744645</v>
      </c>
      <c r="H34" s="170">
        <v>619711</v>
      </c>
      <c r="I34" s="170">
        <v>3858732</v>
      </c>
      <c r="K34"/>
    </row>
    <row r="35" spans="1:11" s="113" customFormat="1" ht="18" customHeight="1">
      <c r="A35" s="192" t="s">
        <v>716</v>
      </c>
      <c r="B35" s="291" t="s">
        <v>717</v>
      </c>
      <c r="C35" s="170" t="s">
        <v>857</v>
      </c>
      <c r="D35" s="170" t="s">
        <v>857</v>
      </c>
      <c r="E35" s="170" t="s">
        <v>857</v>
      </c>
      <c r="F35" s="170">
        <v>5006</v>
      </c>
      <c r="G35" s="170">
        <v>5790109</v>
      </c>
      <c r="H35" s="170" t="s">
        <v>857</v>
      </c>
      <c r="I35" s="170">
        <v>1313162</v>
      </c>
      <c r="K35"/>
    </row>
    <row r="36" spans="1:11" s="113" customFormat="1" ht="18" customHeight="1">
      <c r="A36" s="231" t="s">
        <v>698</v>
      </c>
      <c r="B36" s="292" t="s">
        <v>699</v>
      </c>
      <c r="C36" s="171">
        <v>2619</v>
      </c>
      <c r="D36" s="171" t="s">
        <v>857</v>
      </c>
      <c r="E36" s="171">
        <v>8662</v>
      </c>
      <c r="F36" s="171">
        <v>391059</v>
      </c>
      <c r="G36" s="171">
        <v>248069937</v>
      </c>
      <c r="H36" s="171">
        <v>2274266</v>
      </c>
      <c r="I36" s="171">
        <v>5507876</v>
      </c>
      <c r="K36"/>
    </row>
    <row r="37" spans="1:11" s="113" customFormat="1" ht="30" customHeight="1">
      <c r="A37" s="80" t="s">
        <v>576</v>
      </c>
      <c r="B37" s="289" t="s">
        <v>577</v>
      </c>
      <c r="C37" s="193" t="s">
        <v>857</v>
      </c>
      <c r="D37" s="193" t="s">
        <v>857</v>
      </c>
      <c r="E37" s="193" t="s">
        <v>857</v>
      </c>
      <c r="F37" s="193" t="s">
        <v>857</v>
      </c>
      <c r="G37" s="193" t="s">
        <v>857</v>
      </c>
      <c r="H37" s="193" t="s">
        <v>857</v>
      </c>
      <c r="I37" s="193" t="s">
        <v>857</v>
      </c>
      <c r="K37"/>
    </row>
    <row r="38" spans="1:11" s="113" customFormat="1" ht="18" customHeight="1">
      <c r="A38" s="80" t="s">
        <v>734</v>
      </c>
      <c r="B38" s="289" t="s">
        <v>728</v>
      </c>
      <c r="C38" s="170" t="s">
        <v>857</v>
      </c>
      <c r="D38" s="170" t="s">
        <v>857</v>
      </c>
      <c r="E38" s="170" t="s">
        <v>857</v>
      </c>
      <c r="F38" s="170">
        <v>5623</v>
      </c>
      <c r="G38" s="170">
        <v>24957840</v>
      </c>
      <c r="H38" s="170">
        <v>166174</v>
      </c>
      <c r="I38" s="170">
        <v>261620</v>
      </c>
      <c r="K38"/>
    </row>
    <row r="39" spans="1:11" s="113" customFormat="1" ht="18" customHeight="1">
      <c r="A39" s="80" t="s">
        <v>551</v>
      </c>
      <c r="B39" s="289" t="s">
        <v>532</v>
      </c>
      <c r="C39" s="170" t="s">
        <v>857</v>
      </c>
      <c r="D39" s="170" t="s">
        <v>857</v>
      </c>
      <c r="E39" s="170" t="s">
        <v>857</v>
      </c>
      <c r="F39" s="170">
        <v>687319</v>
      </c>
      <c r="G39" s="170">
        <v>164900915</v>
      </c>
      <c r="H39" s="170">
        <v>1365243</v>
      </c>
      <c r="I39" s="170">
        <v>6702339</v>
      </c>
      <c r="K39"/>
    </row>
    <row r="40" spans="1:9" ht="18" customHeight="1">
      <c r="A40" s="80" t="s">
        <v>119</v>
      </c>
      <c r="B40" s="289"/>
      <c r="C40" s="170" t="s">
        <v>857</v>
      </c>
      <c r="D40" s="170" t="s">
        <v>857</v>
      </c>
      <c r="E40" s="170" t="s">
        <v>857</v>
      </c>
      <c r="F40" s="170" t="s">
        <v>857</v>
      </c>
      <c r="G40" s="170" t="s">
        <v>857</v>
      </c>
      <c r="H40" s="170" t="s">
        <v>857</v>
      </c>
      <c r="I40" s="170" t="s">
        <v>857</v>
      </c>
    </row>
    <row r="41" spans="1:9" ht="18" customHeight="1">
      <c r="A41" s="80" t="s">
        <v>813</v>
      </c>
      <c r="B41" s="289" t="s">
        <v>812</v>
      </c>
      <c r="C41" s="170" t="s">
        <v>857</v>
      </c>
      <c r="D41" s="170" t="s">
        <v>857</v>
      </c>
      <c r="E41" s="170" t="s">
        <v>857</v>
      </c>
      <c r="F41" s="170">
        <v>8552</v>
      </c>
      <c r="G41" s="170">
        <v>386462</v>
      </c>
      <c r="H41" s="170">
        <v>921960</v>
      </c>
      <c r="I41" s="170" t="s">
        <v>857</v>
      </c>
    </row>
    <row r="42" spans="1:9" ht="30" customHeight="1">
      <c r="A42" s="80" t="s">
        <v>120</v>
      </c>
      <c r="B42" s="289" t="s">
        <v>154</v>
      </c>
      <c r="C42" s="170" t="s">
        <v>857</v>
      </c>
      <c r="D42" s="170" t="s">
        <v>857</v>
      </c>
      <c r="E42" s="170" t="s">
        <v>857</v>
      </c>
      <c r="F42" s="170">
        <v>76447</v>
      </c>
      <c r="G42" s="170">
        <v>27936179</v>
      </c>
      <c r="H42" s="170">
        <v>1258349</v>
      </c>
      <c r="I42" s="170">
        <v>835715</v>
      </c>
    </row>
    <row r="43" spans="1:9" ht="18" customHeight="1">
      <c r="A43" s="80" t="s">
        <v>121</v>
      </c>
      <c r="B43" s="289" t="s">
        <v>157</v>
      </c>
      <c r="C43" s="170" t="s">
        <v>857</v>
      </c>
      <c r="D43" s="170" t="s">
        <v>857</v>
      </c>
      <c r="E43" s="170" t="s">
        <v>857</v>
      </c>
      <c r="F43" s="170">
        <v>948</v>
      </c>
      <c r="G43" s="170">
        <v>704500</v>
      </c>
      <c r="H43" s="170" t="s">
        <v>857</v>
      </c>
      <c r="I43" s="170">
        <v>3723</v>
      </c>
    </row>
    <row r="44" spans="1:9" ht="18" customHeight="1">
      <c r="A44" s="80" t="s">
        <v>122</v>
      </c>
      <c r="B44" s="289" t="s">
        <v>159</v>
      </c>
      <c r="C44" s="170" t="s">
        <v>857</v>
      </c>
      <c r="D44" s="170" t="s">
        <v>857</v>
      </c>
      <c r="E44" s="170" t="s">
        <v>857</v>
      </c>
      <c r="F44" s="170">
        <v>593687</v>
      </c>
      <c r="G44" s="170">
        <v>453890962</v>
      </c>
      <c r="H44" s="170">
        <v>1514073</v>
      </c>
      <c r="I44" s="170">
        <v>20702431</v>
      </c>
    </row>
    <row r="45" spans="1:9" ht="18" customHeight="1">
      <c r="A45" s="80" t="s">
        <v>123</v>
      </c>
      <c r="B45" s="289" t="s">
        <v>161</v>
      </c>
      <c r="C45" s="170" t="s">
        <v>857</v>
      </c>
      <c r="D45" s="170" t="s">
        <v>857</v>
      </c>
      <c r="E45" s="170" t="s">
        <v>857</v>
      </c>
      <c r="F45" s="170">
        <v>1651</v>
      </c>
      <c r="G45" s="170">
        <v>4081628</v>
      </c>
      <c r="H45" s="170" t="s">
        <v>857</v>
      </c>
      <c r="I45" s="170">
        <v>4995</v>
      </c>
    </row>
    <row r="46" spans="1:9" ht="18" customHeight="1">
      <c r="A46" s="80" t="s">
        <v>124</v>
      </c>
      <c r="B46" s="289" t="s">
        <v>578</v>
      </c>
      <c r="C46" s="170">
        <v>356</v>
      </c>
      <c r="D46" s="170" t="s">
        <v>857</v>
      </c>
      <c r="E46" s="170">
        <v>2373</v>
      </c>
      <c r="F46" s="170">
        <v>1625203</v>
      </c>
      <c r="G46" s="170">
        <v>737564006</v>
      </c>
      <c r="H46" s="170">
        <v>5008490</v>
      </c>
      <c r="I46" s="170">
        <v>13525802</v>
      </c>
    </row>
    <row r="47" spans="1:9" ht="30" customHeight="1">
      <c r="A47" s="80" t="s">
        <v>125</v>
      </c>
      <c r="B47" s="289"/>
      <c r="C47" s="170" t="s">
        <v>857</v>
      </c>
      <c r="D47" s="170" t="s">
        <v>857</v>
      </c>
      <c r="E47" s="170" t="s">
        <v>857</v>
      </c>
      <c r="F47" s="170">
        <v>134</v>
      </c>
      <c r="G47" s="170">
        <v>156178</v>
      </c>
      <c r="H47" s="170" t="s">
        <v>857</v>
      </c>
      <c r="I47" s="170">
        <v>2330</v>
      </c>
    </row>
    <row r="48" spans="1:9" ht="18" customHeight="1">
      <c r="A48" s="80" t="s">
        <v>552</v>
      </c>
      <c r="B48" s="289" t="s">
        <v>579</v>
      </c>
      <c r="C48" s="170">
        <v>22591</v>
      </c>
      <c r="D48" s="170" t="s">
        <v>857</v>
      </c>
      <c r="E48" s="170">
        <v>104360</v>
      </c>
      <c r="F48" s="170">
        <v>111877</v>
      </c>
      <c r="G48" s="170">
        <v>32951622</v>
      </c>
      <c r="H48" s="170">
        <v>178</v>
      </c>
      <c r="I48" s="170">
        <v>995045</v>
      </c>
    </row>
    <row r="49" spans="1:9" ht="18" customHeight="1">
      <c r="A49" s="80" t="s">
        <v>126</v>
      </c>
      <c r="B49" s="289" t="s">
        <v>164</v>
      </c>
      <c r="C49" s="170" t="s">
        <v>857</v>
      </c>
      <c r="D49" s="170" t="s">
        <v>857</v>
      </c>
      <c r="E49" s="170" t="s">
        <v>857</v>
      </c>
      <c r="F49" s="170">
        <v>34982</v>
      </c>
      <c r="G49" s="170">
        <v>4990026</v>
      </c>
      <c r="H49" s="170">
        <v>107</v>
      </c>
      <c r="I49" s="170">
        <v>72889</v>
      </c>
    </row>
    <row r="50" spans="1:9" ht="18" customHeight="1">
      <c r="A50" s="80" t="s">
        <v>553</v>
      </c>
      <c r="B50" s="289"/>
      <c r="C50" s="170" t="s">
        <v>857</v>
      </c>
      <c r="D50" s="170" t="s">
        <v>857</v>
      </c>
      <c r="E50" s="170" t="s">
        <v>857</v>
      </c>
      <c r="F50" s="170" t="s">
        <v>857</v>
      </c>
      <c r="G50" s="170" t="s">
        <v>857</v>
      </c>
      <c r="H50" s="170" t="s">
        <v>857</v>
      </c>
      <c r="I50" s="170" t="s">
        <v>857</v>
      </c>
    </row>
    <row r="51" spans="1:9" ht="18" customHeight="1">
      <c r="A51" s="80" t="s">
        <v>127</v>
      </c>
      <c r="B51" s="289"/>
      <c r="C51" s="170" t="s">
        <v>857</v>
      </c>
      <c r="D51" s="170" t="s">
        <v>857</v>
      </c>
      <c r="E51" s="170" t="s">
        <v>857</v>
      </c>
      <c r="F51" s="170">
        <v>106</v>
      </c>
      <c r="G51" s="170" t="s">
        <v>857</v>
      </c>
      <c r="H51" s="170" t="s">
        <v>857</v>
      </c>
      <c r="I51" s="170">
        <v>74</v>
      </c>
    </row>
    <row r="52" spans="1:9" ht="30" customHeight="1">
      <c r="A52" s="80" t="s">
        <v>128</v>
      </c>
      <c r="B52" s="289" t="s">
        <v>168</v>
      </c>
      <c r="C52" s="170" t="s">
        <v>857</v>
      </c>
      <c r="D52" s="170" t="s">
        <v>857</v>
      </c>
      <c r="E52" s="170" t="s">
        <v>857</v>
      </c>
      <c r="F52" s="170">
        <v>5909</v>
      </c>
      <c r="G52" s="170">
        <v>7972216</v>
      </c>
      <c r="H52" s="170" t="s">
        <v>857</v>
      </c>
      <c r="I52" s="170">
        <v>15674</v>
      </c>
    </row>
    <row r="53" spans="1:9" ht="18" customHeight="1">
      <c r="A53" s="80" t="s">
        <v>832</v>
      </c>
      <c r="B53" s="289"/>
      <c r="C53" s="170" t="s">
        <v>857</v>
      </c>
      <c r="D53" s="170" t="s">
        <v>857</v>
      </c>
      <c r="E53" s="170" t="s">
        <v>857</v>
      </c>
      <c r="F53" s="170" t="s">
        <v>857</v>
      </c>
      <c r="G53" s="170" t="s">
        <v>857</v>
      </c>
      <c r="H53" s="170" t="s">
        <v>857</v>
      </c>
      <c r="I53" s="170" t="s">
        <v>857</v>
      </c>
    </row>
    <row r="54" spans="1:9" ht="18" customHeight="1">
      <c r="A54" s="80" t="s">
        <v>697</v>
      </c>
      <c r="B54" s="289" t="s">
        <v>696</v>
      </c>
      <c r="C54" s="170" t="s">
        <v>857</v>
      </c>
      <c r="D54" s="170" t="s">
        <v>857</v>
      </c>
      <c r="E54" s="170" t="s">
        <v>857</v>
      </c>
      <c r="F54" s="170" t="s">
        <v>857</v>
      </c>
      <c r="G54" s="170" t="s">
        <v>857</v>
      </c>
      <c r="H54" s="170" t="s">
        <v>857</v>
      </c>
      <c r="I54" s="170" t="s">
        <v>857</v>
      </c>
    </row>
    <row r="55" spans="1:9" ht="18" customHeight="1">
      <c r="A55" s="80" t="s">
        <v>554</v>
      </c>
      <c r="B55" s="289"/>
      <c r="C55" s="170" t="s">
        <v>857</v>
      </c>
      <c r="D55" s="170" t="s">
        <v>857</v>
      </c>
      <c r="E55" s="170" t="s">
        <v>857</v>
      </c>
      <c r="F55" s="170">
        <v>28</v>
      </c>
      <c r="G55" s="170">
        <v>15968</v>
      </c>
      <c r="H55" s="170" t="s">
        <v>857</v>
      </c>
      <c r="I55" s="170">
        <v>35</v>
      </c>
    </row>
    <row r="56" spans="1:9" ht="18" customHeight="1">
      <c r="A56" s="80" t="s">
        <v>129</v>
      </c>
      <c r="B56" s="289" t="s">
        <v>171</v>
      </c>
      <c r="C56" s="170" t="s">
        <v>857</v>
      </c>
      <c r="D56" s="170" t="s">
        <v>857</v>
      </c>
      <c r="E56" s="170" t="s">
        <v>857</v>
      </c>
      <c r="F56" s="170" t="s">
        <v>857</v>
      </c>
      <c r="G56" s="170" t="s">
        <v>857</v>
      </c>
      <c r="H56" s="170" t="s">
        <v>857</v>
      </c>
      <c r="I56" s="170" t="s">
        <v>857</v>
      </c>
    </row>
    <row r="57" spans="1:9" ht="30" customHeight="1">
      <c r="A57" s="80" t="s">
        <v>662</v>
      </c>
      <c r="B57" s="289" t="s">
        <v>663</v>
      </c>
      <c r="C57" s="170">
        <v>109367</v>
      </c>
      <c r="D57" s="170" t="s">
        <v>857</v>
      </c>
      <c r="E57" s="170">
        <v>375008</v>
      </c>
      <c r="F57" s="170">
        <v>2542479</v>
      </c>
      <c r="G57" s="170">
        <v>1863338338</v>
      </c>
      <c r="H57" s="170">
        <v>607387</v>
      </c>
      <c r="I57" s="170">
        <v>41018526</v>
      </c>
    </row>
    <row r="58" spans="1:9" ht="18" customHeight="1">
      <c r="A58" s="80" t="s">
        <v>842</v>
      </c>
      <c r="B58" s="289"/>
      <c r="C58" s="170">
        <v>1</v>
      </c>
      <c r="D58" s="170" t="s">
        <v>857</v>
      </c>
      <c r="E58" s="170" t="s">
        <v>857</v>
      </c>
      <c r="F58" s="170">
        <v>10412</v>
      </c>
      <c r="G58" s="170">
        <v>14617945</v>
      </c>
      <c r="H58" s="170">
        <v>385120</v>
      </c>
      <c r="I58" s="170">
        <v>97465</v>
      </c>
    </row>
    <row r="59" spans="1:9" ht="18" customHeight="1">
      <c r="A59" s="80" t="s">
        <v>130</v>
      </c>
      <c r="B59" s="289"/>
      <c r="C59" s="170" t="s">
        <v>857</v>
      </c>
      <c r="D59" s="170" t="s">
        <v>857</v>
      </c>
      <c r="E59" s="170" t="s">
        <v>857</v>
      </c>
      <c r="F59" s="170" t="s">
        <v>857</v>
      </c>
      <c r="G59" s="170" t="s">
        <v>857</v>
      </c>
      <c r="H59" s="170" t="s">
        <v>857</v>
      </c>
      <c r="I59" s="170" t="s">
        <v>857</v>
      </c>
    </row>
    <row r="60" spans="1:11" s="113" customFormat="1" ht="18" customHeight="1">
      <c r="A60" s="192" t="s">
        <v>814</v>
      </c>
      <c r="B60" s="293"/>
      <c r="C60" s="170" t="s">
        <v>857</v>
      </c>
      <c r="D60" s="170" t="s">
        <v>857</v>
      </c>
      <c r="E60" s="170" t="s">
        <v>857</v>
      </c>
      <c r="F60" s="170">
        <v>662</v>
      </c>
      <c r="G60" s="170">
        <v>249835</v>
      </c>
      <c r="H60" s="170" t="s">
        <v>857</v>
      </c>
      <c r="I60" s="170">
        <v>1216</v>
      </c>
      <c r="K60"/>
    </row>
    <row r="61" spans="1:11" s="113" customFormat="1" ht="18" customHeight="1">
      <c r="A61" s="296" t="s">
        <v>713</v>
      </c>
      <c r="B61" s="297"/>
      <c r="C61" s="171" t="s">
        <v>857</v>
      </c>
      <c r="D61" s="171" t="s">
        <v>857</v>
      </c>
      <c r="E61" s="171" t="s">
        <v>857</v>
      </c>
      <c r="F61" s="171">
        <v>1870</v>
      </c>
      <c r="G61" s="171">
        <v>1906215</v>
      </c>
      <c r="H61" s="171">
        <v>29</v>
      </c>
      <c r="I61" s="171">
        <v>3705</v>
      </c>
      <c r="K61"/>
    </row>
    <row r="62" spans="1:9" ht="30" customHeight="1">
      <c r="A62" s="80" t="s">
        <v>131</v>
      </c>
      <c r="B62" s="289" t="s">
        <v>173</v>
      </c>
      <c r="C62" s="170" t="s">
        <v>857</v>
      </c>
      <c r="D62" s="170" t="s">
        <v>857</v>
      </c>
      <c r="E62" s="170" t="s">
        <v>857</v>
      </c>
      <c r="F62" s="170" t="s">
        <v>857</v>
      </c>
      <c r="G62" s="170" t="s">
        <v>857</v>
      </c>
      <c r="H62" s="170" t="s">
        <v>857</v>
      </c>
      <c r="I62" s="170" t="s">
        <v>857</v>
      </c>
    </row>
    <row r="63" spans="1:9" ht="18" customHeight="1">
      <c r="A63" s="80" t="s">
        <v>594</v>
      </c>
      <c r="B63" s="289" t="s">
        <v>591</v>
      </c>
      <c r="C63" s="170" t="s">
        <v>857</v>
      </c>
      <c r="D63" s="170" t="s">
        <v>857</v>
      </c>
      <c r="E63" s="170" t="s">
        <v>857</v>
      </c>
      <c r="F63" s="170" t="s">
        <v>857</v>
      </c>
      <c r="G63" s="170" t="s">
        <v>857</v>
      </c>
      <c r="H63" s="170" t="s">
        <v>857</v>
      </c>
      <c r="I63" s="170" t="s">
        <v>857</v>
      </c>
    </row>
    <row r="64" spans="1:9" ht="18" customHeight="1">
      <c r="A64" s="80" t="s">
        <v>708</v>
      </c>
      <c r="B64" s="289"/>
      <c r="C64" s="170">
        <v>1</v>
      </c>
      <c r="D64" s="170" t="s">
        <v>857</v>
      </c>
      <c r="E64" s="170">
        <v>3</v>
      </c>
      <c r="F64" s="170">
        <v>379</v>
      </c>
      <c r="G64" s="170">
        <v>109405</v>
      </c>
      <c r="H64" s="170" t="s">
        <v>857</v>
      </c>
      <c r="I64" s="170">
        <v>425</v>
      </c>
    </row>
    <row r="65" spans="1:9" ht="18" customHeight="1">
      <c r="A65" s="80" t="s">
        <v>132</v>
      </c>
      <c r="B65" s="289" t="s">
        <v>175</v>
      </c>
      <c r="C65" s="170" t="s">
        <v>857</v>
      </c>
      <c r="D65" s="170" t="s">
        <v>857</v>
      </c>
      <c r="E65" s="170" t="s">
        <v>857</v>
      </c>
      <c r="F65" s="170">
        <v>30</v>
      </c>
      <c r="G65" s="170">
        <v>105</v>
      </c>
      <c r="H65" s="170" t="s">
        <v>857</v>
      </c>
      <c r="I65" s="170" t="s">
        <v>857</v>
      </c>
    </row>
    <row r="66" spans="1:9" ht="18" customHeight="1">
      <c r="A66" s="192" t="s">
        <v>718</v>
      </c>
      <c r="B66" s="290"/>
      <c r="C66" s="170" t="s">
        <v>857</v>
      </c>
      <c r="D66" s="170" t="s">
        <v>857</v>
      </c>
      <c r="E66" s="170" t="s">
        <v>857</v>
      </c>
      <c r="F66" s="170">
        <v>1009</v>
      </c>
      <c r="G66" s="170">
        <v>1434175</v>
      </c>
      <c r="H66" s="170">
        <v>260512</v>
      </c>
      <c r="I66" s="170" t="s">
        <v>857</v>
      </c>
    </row>
    <row r="67" spans="1:9" ht="30" customHeight="1">
      <c r="A67" s="80" t="s">
        <v>555</v>
      </c>
      <c r="B67" s="290" t="s">
        <v>580</v>
      </c>
      <c r="C67" s="170" t="s">
        <v>857</v>
      </c>
      <c r="D67" s="170" t="s">
        <v>857</v>
      </c>
      <c r="E67" s="170" t="s">
        <v>857</v>
      </c>
      <c r="F67" s="170">
        <v>41694</v>
      </c>
      <c r="G67" s="170">
        <v>13147525</v>
      </c>
      <c r="H67" s="170">
        <v>52534</v>
      </c>
      <c r="I67" s="170">
        <v>279329</v>
      </c>
    </row>
    <row r="68" spans="1:9" ht="18" customHeight="1">
      <c r="A68" s="80" t="s">
        <v>556</v>
      </c>
      <c r="B68" s="289" t="s">
        <v>468</v>
      </c>
      <c r="C68" s="170" t="s">
        <v>857</v>
      </c>
      <c r="D68" s="170" t="s">
        <v>857</v>
      </c>
      <c r="E68" s="170" t="s">
        <v>857</v>
      </c>
      <c r="F68" s="170">
        <v>441984</v>
      </c>
      <c r="G68" s="170">
        <v>221660241</v>
      </c>
      <c r="H68" s="170">
        <v>3366945</v>
      </c>
      <c r="I68" s="170">
        <v>2886487</v>
      </c>
    </row>
    <row r="69" spans="1:9" ht="18" customHeight="1">
      <c r="A69" s="80" t="s">
        <v>830</v>
      </c>
      <c r="B69" s="289" t="s">
        <v>831</v>
      </c>
      <c r="C69" s="170" t="s">
        <v>857</v>
      </c>
      <c r="D69" s="170" t="s">
        <v>857</v>
      </c>
      <c r="E69" s="170" t="s">
        <v>857</v>
      </c>
      <c r="F69" s="170" t="s">
        <v>857</v>
      </c>
      <c r="G69" s="170" t="s">
        <v>857</v>
      </c>
      <c r="H69" s="170" t="s">
        <v>857</v>
      </c>
      <c r="I69" s="170" t="s">
        <v>857</v>
      </c>
    </row>
    <row r="70" spans="1:9" ht="18" customHeight="1">
      <c r="A70" s="80" t="s">
        <v>806</v>
      </c>
      <c r="B70" s="289" t="s">
        <v>807</v>
      </c>
      <c r="C70" s="170" t="s">
        <v>857</v>
      </c>
      <c r="D70" s="170" t="s">
        <v>857</v>
      </c>
      <c r="E70" s="170" t="s">
        <v>857</v>
      </c>
      <c r="F70" s="170">
        <v>117033</v>
      </c>
      <c r="G70" s="170">
        <v>35275355</v>
      </c>
      <c r="H70" s="170">
        <v>335</v>
      </c>
      <c r="I70" s="170">
        <v>2293158</v>
      </c>
    </row>
    <row r="71" spans="1:11" s="113" customFormat="1" ht="18" customHeight="1">
      <c r="A71" s="80" t="s">
        <v>557</v>
      </c>
      <c r="B71" s="289" t="s">
        <v>563</v>
      </c>
      <c r="C71" s="170" t="s">
        <v>857</v>
      </c>
      <c r="D71" s="170" t="s">
        <v>857</v>
      </c>
      <c r="E71" s="170" t="s">
        <v>857</v>
      </c>
      <c r="F71" s="170" t="s">
        <v>857</v>
      </c>
      <c r="G71" s="170" t="s">
        <v>857</v>
      </c>
      <c r="H71" s="170" t="s">
        <v>857</v>
      </c>
      <c r="I71" s="170" t="s">
        <v>857</v>
      </c>
      <c r="K71"/>
    </row>
    <row r="72" spans="1:9" ht="30" customHeight="1">
      <c r="A72" s="80" t="s">
        <v>558</v>
      </c>
      <c r="B72" s="289" t="s">
        <v>581</v>
      </c>
      <c r="C72" s="170" t="s">
        <v>857</v>
      </c>
      <c r="D72" s="170" t="s">
        <v>857</v>
      </c>
      <c r="E72" s="170" t="s">
        <v>857</v>
      </c>
      <c r="F72" s="170">
        <v>28676</v>
      </c>
      <c r="G72" s="170">
        <v>194841095</v>
      </c>
      <c r="H72" s="170">
        <v>99452</v>
      </c>
      <c r="I72" s="170">
        <v>229173</v>
      </c>
    </row>
    <row r="73" spans="1:9" ht="18" customHeight="1">
      <c r="A73" s="80" t="s">
        <v>823</v>
      </c>
      <c r="B73" s="289"/>
      <c r="C73" s="170" t="s">
        <v>857</v>
      </c>
      <c r="D73" s="170" t="s">
        <v>857</v>
      </c>
      <c r="E73" s="170" t="s">
        <v>857</v>
      </c>
      <c r="F73" s="170">
        <v>19942</v>
      </c>
      <c r="G73" s="170">
        <v>10247813</v>
      </c>
      <c r="H73" s="170">
        <v>7971</v>
      </c>
      <c r="I73" s="170">
        <v>284340</v>
      </c>
    </row>
    <row r="74" spans="1:9" ht="18" customHeight="1">
      <c r="A74" s="80" t="s">
        <v>825</v>
      </c>
      <c r="B74" s="289" t="s">
        <v>826</v>
      </c>
      <c r="C74" s="170" t="s">
        <v>857</v>
      </c>
      <c r="D74" s="170" t="s">
        <v>857</v>
      </c>
      <c r="E74" s="170" t="s">
        <v>857</v>
      </c>
      <c r="F74" s="170">
        <v>383</v>
      </c>
      <c r="G74" s="170">
        <v>116672</v>
      </c>
      <c r="H74" s="170" t="s">
        <v>857</v>
      </c>
      <c r="I74" s="170">
        <v>10709</v>
      </c>
    </row>
    <row r="75" spans="1:9" ht="18" customHeight="1">
      <c r="A75" s="80" t="s">
        <v>822</v>
      </c>
      <c r="B75" s="289" t="s">
        <v>821</v>
      </c>
      <c r="C75" s="170">
        <v>8789</v>
      </c>
      <c r="D75" s="170" t="s">
        <v>857</v>
      </c>
      <c r="E75" s="170">
        <v>7856</v>
      </c>
      <c r="F75" s="170">
        <v>411133</v>
      </c>
      <c r="G75" s="170">
        <v>164115215</v>
      </c>
      <c r="H75" s="170">
        <v>164116</v>
      </c>
      <c r="I75" s="170">
        <v>2890096</v>
      </c>
    </row>
    <row r="76" spans="1:9" ht="18" customHeight="1">
      <c r="A76" s="80" t="s">
        <v>848</v>
      </c>
      <c r="B76" s="289" t="s">
        <v>849</v>
      </c>
      <c r="C76" s="170" t="s">
        <v>857</v>
      </c>
      <c r="D76" s="170" t="s">
        <v>857</v>
      </c>
      <c r="E76" s="170" t="s">
        <v>857</v>
      </c>
      <c r="F76" s="170">
        <v>614</v>
      </c>
      <c r="G76" s="170">
        <v>393315</v>
      </c>
      <c r="H76" s="170" t="s">
        <v>857</v>
      </c>
      <c r="I76" s="170">
        <v>341</v>
      </c>
    </row>
    <row r="77" spans="1:9" ht="18" customHeight="1">
      <c r="A77" s="80" t="s">
        <v>559</v>
      </c>
      <c r="B77" s="289"/>
      <c r="C77" s="170" t="s">
        <v>857</v>
      </c>
      <c r="D77" s="170" t="s">
        <v>857</v>
      </c>
      <c r="E77" s="170" t="s">
        <v>857</v>
      </c>
      <c r="F77" s="170">
        <v>38953</v>
      </c>
      <c r="G77" s="170">
        <v>21010542</v>
      </c>
      <c r="H77" s="170" t="s">
        <v>857</v>
      </c>
      <c r="I77" s="170">
        <v>118367</v>
      </c>
    </row>
    <row r="78" spans="1:9" ht="30" customHeight="1">
      <c r="A78" s="192" t="s">
        <v>560</v>
      </c>
      <c r="B78" s="290"/>
      <c r="C78" s="170" t="s">
        <v>857</v>
      </c>
      <c r="D78" s="170" t="s">
        <v>857</v>
      </c>
      <c r="E78" s="170" t="s">
        <v>857</v>
      </c>
      <c r="F78" s="170">
        <v>60301</v>
      </c>
      <c r="G78" s="170">
        <v>48087273</v>
      </c>
      <c r="H78" s="170">
        <v>595</v>
      </c>
      <c r="I78" s="170">
        <v>700787</v>
      </c>
    </row>
    <row r="79" spans="1:9" ht="18" customHeight="1">
      <c r="A79" s="80" t="s">
        <v>177</v>
      </c>
      <c r="B79" s="289"/>
      <c r="C79" s="170" t="s">
        <v>857</v>
      </c>
      <c r="D79" s="170" t="s">
        <v>857</v>
      </c>
      <c r="E79" s="170" t="s">
        <v>857</v>
      </c>
      <c r="F79" s="170">
        <v>40196</v>
      </c>
      <c r="G79" s="170">
        <v>12952636</v>
      </c>
      <c r="H79" s="170" t="s">
        <v>857</v>
      </c>
      <c r="I79" s="170">
        <v>149452</v>
      </c>
    </row>
    <row r="80" spans="1:9" ht="18" customHeight="1">
      <c r="A80" s="80" t="s">
        <v>838</v>
      </c>
      <c r="B80" s="306" t="s">
        <v>856</v>
      </c>
      <c r="C80" s="170" t="s">
        <v>857</v>
      </c>
      <c r="D80" s="170" t="s">
        <v>857</v>
      </c>
      <c r="E80" s="170" t="s">
        <v>857</v>
      </c>
      <c r="F80" s="170" t="s">
        <v>857</v>
      </c>
      <c r="G80" s="170" t="s">
        <v>857</v>
      </c>
      <c r="H80" s="170" t="s">
        <v>857</v>
      </c>
      <c r="I80" s="170" t="s">
        <v>857</v>
      </c>
    </row>
    <row r="81" spans="1:11" s="113" customFormat="1" ht="18" customHeight="1">
      <c r="A81" s="80"/>
      <c r="B81" s="78"/>
      <c r="C81" s="190"/>
      <c r="D81" s="190"/>
      <c r="E81" s="190"/>
      <c r="F81" s="190"/>
      <c r="G81" s="190"/>
      <c r="H81" s="190"/>
      <c r="I81" s="190"/>
      <c r="K81"/>
    </row>
    <row r="82" spans="1:10" ht="15.75" customHeight="1">
      <c r="A82" s="81" t="s">
        <v>704</v>
      </c>
      <c r="B82" s="83" t="s">
        <v>705</v>
      </c>
      <c r="C82" s="277">
        <f>SUM(C12:C80)</f>
        <v>205743</v>
      </c>
      <c r="D82" s="182">
        <f aca="true" t="shared" si="0" ref="D82:I82">SUM(D12:D80)</f>
        <v>0</v>
      </c>
      <c r="E82" s="277">
        <f t="shared" si="0"/>
        <v>780660</v>
      </c>
      <c r="F82" s="277">
        <f t="shared" si="0"/>
        <v>14547763</v>
      </c>
      <c r="G82" s="277">
        <f t="shared" si="0"/>
        <v>8009139383</v>
      </c>
      <c r="H82" s="277">
        <f t="shared" si="0"/>
        <v>25721915</v>
      </c>
      <c r="I82" s="277">
        <f t="shared" si="0"/>
        <v>225642101</v>
      </c>
      <c r="J82" s="230"/>
    </row>
    <row r="83" ht="15.75" customHeight="1">
      <c r="A83" s="40"/>
    </row>
    <row r="84" spans="1:3" ht="15.75" customHeight="1">
      <c r="A84" s="40"/>
      <c r="C84" s="179"/>
    </row>
  </sheetData>
  <sheetProtection/>
  <mergeCells count="5">
    <mergeCell ref="A1:I1"/>
    <mergeCell ref="A2:I2"/>
    <mergeCell ref="C8:E8"/>
    <mergeCell ref="F8:I8"/>
    <mergeCell ref="A5:D5"/>
  </mergeCells>
  <printOptions/>
  <pageMargins left="0.31496062992125984" right="0.31496062992125984" top="0.31496062992125984" bottom="0.2362204724409449" header="0.15748031496062992" footer="0.1968503937007874"/>
  <pageSetup horizontalDpi="600" verticalDpi="600" orientation="landscape" paperSize="9" scale="75" r:id="rId1"/>
</worksheet>
</file>

<file path=xl/worksheets/sheet31.xml><?xml version="1.0" encoding="utf-8"?>
<worksheet xmlns="http://schemas.openxmlformats.org/spreadsheetml/2006/main" xmlns:r="http://schemas.openxmlformats.org/officeDocument/2006/relationships">
  <dimension ref="A1:L85"/>
  <sheetViews>
    <sheetView zoomScale="80" zoomScaleNormal="80" zoomScalePageLayoutView="0" workbookViewId="0" topLeftCell="A73">
      <selection activeCell="B81" sqref="B81"/>
    </sheetView>
  </sheetViews>
  <sheetFormatPr defaultColWidth="9.00390625" defaultRowHeight="16.5"/>
  <cols>
    <col min="1" max="1" width="33.00390625" style="13" bestFit="1" customWidth="1"/>
    <col min="2" max="2" width="21.625" style="13" customWidth="1"/>
    <col min="3" max="10" width="18.125" style="13" customWidth="1"/>
    <col min="11" max="11" width="10.00390625" style="0" bestFit="1" customWidth="1"/>
  </cols>
  <sheetData>
    <row r="1" spans="1:10" s="162" customFormat="1" ht="42" customHeight="1">
      <c r="A1" s="357" t="s">
        <v>511</v>
      </c>
      <c r="B1" s="357"/>
      <c r="C1" s="358"/>
      <c r="D1" s="358"/>
      <c r="E1" s="358"/>
      <c r="F1" s="358"/>
      <c r="G1" s="358"/>
      <c r="H1" s="358"/>
      <c r="I1" s="358"/>
      <c r="J1" s="358"/>
    </row>
    <row r="2" spans="1:10" s="162" customFormat="1" ht="36" customHeight="1">
      <c r="A2" s="359" t="str">
        <f>'Form HKLQ1-1'!A3:H3</f>
        <v>二零二零年一月至六月
January to June 2020</v>
      </c>
      <c r="B2" s="359"/>
      <c r="C2" s="358"/>
      <c r="D2" s="358"/>
      <c r="E2" s="358"/>
      <c r="F2" s="358"/>
      <c r="G2" s="358"/>
      <c r="H2" s="358"/>
      <c r="I2" s="358"/>
      <c r="J2" s="358"/>
    </row>
    <row r="3" ht="3" customHeight="1"/>
    <row r="4" spans="1:3" ht="3" customHeight="1">
      <c r="A4" s="14"/>
      <c r="B4" s="14"/>
      <c r="C4" s="14"/>
    </row>
    <row r="5" spans="1:3" ht="32.25" customHeight="1">
      <c r="A5" s="360" t="s">
        <v>595</v>
      </c>
      <c r="B5" s="360"/>
      <c r="C5" s="360"/>
    </row>
    <row r="6" spans="1:12" ht="33.75" customHeight="1">
      <c r="A6" s="14"/>
      <c r="B6" s="14"/>
      <c r="C6" s="14"/>
      <c r="D6" s="14"/>
      <c r="E6" s="14"/>
      <c r="F6" s="14"/>
      <c r="G6" s="14"/>
      <c r="H6" s="14"/>
      <c r="I6" s="14"/>
      <c r="J6" s="14"/>
      <c r="K6" s="14"/>
      <c r="L6" s="14"/>
    </row>
    <row r="7" spans="11:12" ht="3" customHeight="1">
      <c r="K7" s="13"/>
      <c r="L7" s="13"/>
    </row>
    <row r="8" spans="1:10" ht="32.25" customHeight="1">
      <c r="A8" s="74"/>
      <c r="B8" s="101"/>
      <c r="C8" s="392" t="s">
        <v>512</v>
      </c>
      <c r="D8" s="388"/>
      <c r="E8" s="388"/>
      <c r="F8" s="389"/>
      <c r="G8" s="392" t="s">
        <v>513</v>
      </c>
      <c r="H8" s="388"/>
      <c r="I8" s="388"/>
      <c r="J8" s="389"/>
    </row>
    <row r="9" spans="1:10" ht="32.25" customHeight="1">
      <c r="A9" s="75"/>
      <c r="B9" s="22"/>
      <c r="C9" s="84" t="s">
        <v>502</v>
      </c>
      <c r="D9" s="84" t="s">
        <v>514</v>
      </c>
      <c r="E9" s="84" t="s">
        <v>515</v>
      </c>
      <c r="F9" s="84" t="s">
        <v>504</v>
      </c>
      <c r="G9" s="84" t="s">
        <v>516</v>
      </c>
      <c r="H9" s="84" t="s">
        <v>517</v>
      </c>
      <c r="I9" s="84" t="s">
        <v>518</v>
      </c>
      <c r="J9" s="84" t="s">
        <v>519</v>
      </c>
    </row>
    <row r="10" spans="1:10" s="165" customFormat="1" ht="15.75" customHeight="1">
      <c r="A10" s="167"/>
      <c r="B10" s="22"/>
      <c r="C10" s="168" t="s">
        <v>506</v>
      </c>
      <c r="D10" s="168" t="s">
        <v>520</v>
      </c>
      <c r="E10" s="168" t="s">
        <v>521</v>
      </c>
      <c r="F10" s="168" t="s">
        <v>522</v>
      </c>
      <c r="G10" s="168" t="s">
        <v>523</v>
      </c>
      <c r="H10" s="168" t="s">
        <v>524</v>
      </c>
      <c r="I10" s="168" t="s">
        <v>525</v>
      </c>
      <c r="J10" s="168" t="s">
        <v>522</v>
      </c>
    </row>
    <row r="11" spans="1:10" s="165" customFormat="1" ht="15.75" customHeight="1">
      <c r="A11" s="167"/>
      <c r="B11" s="22"/>
      <c r="C11" s="168"/>
      <c r="D11" s="168"/>
      <c r="E11" s="168"/>
      <c r="F11" s="168" t="s">
        <v>526</v>
      </c>
      <c r="G11" s="168"/>
      <c r="H11" s="168"/>
      <c r="I11" s="168"/>
      <c r="J11" s="168" t="s">
        <v>527</v>
      </c>
    </row>
    <row r="12" spans="1:10" ht="32.25" customHeight="1">
      <c r="A12" s="79" t="s">
        <v>509</v>
      </c>
      <c r="B12" s="82" t="s">
        <v>204</v>
      </c>
      <c r="C12" s="19"/>
      <c r="D12" s="19"/>
      <c r="E12" s="85" t="s">
        <v>510</v>
      </c>
      <c r="F12" s="85" t="s">
        <v>510</v>
      </c>
      <c r="G12" s="19"/>
      <c r="H12" s="85" t="s">
        <v>528</v>
      </c>
      <c r="I12" s="85" t="s">
        <v>510</v>
      </c>
      <c r="J12" s="85" t="s">
        <v>510</v>
      </c>
    </row>
    <row r="13" spans="1:11" ht="30" customHeight="1">
      <c r="A13" s="186" t="s">
        <v>112</v>
      </c>
      <c r="B13" s="288" t="s">
        <v>597</v>
      </c>
      <c r="C13" s="217">
        <v>3</v>
      </c>
      <c r="D13" s="170">
        <v>3</v>
      </c>
      <c r="E13" s="170" t="s">
        <v>857</v>
      </c>
      <c r="F13" s="170">
        <v>2</v>
      </c>
      <c r="G13" s="170">
        <v>73</v>
      </c>
      <c r="H13" s="170">
        <v>10982866</v>
      </c>
      <c r="I13" s="170">
        <v>1158284</v>
      </c>
      <c r="J13" s="170">
        <v>417651</v>
      </c>
      <c r="K13" s="230"/>
    </row>
    <row r="14" spans="1:10" ht="18" customHeight="1">
      <c r="A14" s="80" t="s">
        <v>3</v>
      </c>
      <c r="B14" s="289" t="s">
        <v>4</v>
      </c>
      <c r="C14" s="228">
        <v>4646</v>
      </c>
      <c r="D14" s="170">
        <v>328762</v>
      </c>
      <c r="E14" s="170" t="s">
        <v>857</v>
      </c>
      <c r="F14" s="170">
        <v>881092</v>
      </c>
      <c r="G14" s="170">
        <v>6</v>
      </c>
      <c r="H14" s="170">
        <v>99303</v>
      </c>
      <c r="I14" s="170" t="s">
        <v>857</v>
      </c>
      <c r="J14" s="170">
        <v>21428</v>
      </c>
    </row>
    <row r="15" spans="1:10" ht="18" customHeight="1">
      <c r="A15" s="80" t="s">
        <v>111</v>
      </c>
      <c r="B15" s="289"/>
      <c r="C15" s="170" t="s">
        <v>857</v>
      </c>
      <c r="D15" s="170" t="s">
        <v>857</v>
      </c>
      <c r="E15" s="170" t="s">
        <v>857</v>
      </c>
      <c r="F15" s="170" t="s">
        <v>857</v>
      </c>
      <c r="G15" s="170" t="s">
        <v>857</v>
      </c>
      <c r="H15" s="170" t="s">
        <v>857</v>
      </c>
      <c r="I15" s="170" t="s">
        <v>857</v>
      </c>
      <c r="J15" s="170" t="s">
        <v>857</v>
      </c>
    </row>
    <row r="16" spans="1:10" ht="18" customHeight="1">
      <c r="A16" s="80" t="s">
        <v>113</v>
      </c>
      <c r="B16" s="289" t="s">
        <v>146</v>
      </c>
      <c r="C16" s="170">
        <v>375</v>
      </c>
      <c r="D16" s="170">
        <v>38334</v>
      </c>
      <c r="E16" s="170" t="s">
        <v>857</v>
      </c>
      <c r="F16" s="170">
        <v>31593</v>
      </c>
      <c r="G16" s="170" t="s">
        <v>857</v>
      </c>
      <c r="H16" s="170" t="s">
        <v>857</v>
      </c>
      <c r="I16" s="170" t="s">
        <v>857</v>
      </c>
      <c r="J16" s="170" t="s">
        <v>857</v>
      </c>
    </row>
    <row r="17" spans="1:10" ht="18" customHeight="1">
      <c r="A17" s="80" t="s">
        <v>729</v>
      </c>
      <c r="B17" s="289" t="s">
        <v>730</v>
      </c>
      <c r="C17" s="170">
        <v>358</v>
      </c>
      <c r="D17" s="170">
        <v>259625</v>
      </c>
      <c r="E17" s="170" t="s">
        <v>857</v>
      </c>
      <c r="F17" s="170">
        <v>110498</v>
      </c>
      <c r="G17" s="170" t="s">
        <v>857</v>
      </c>
      <c r="H17" s="170" t="s">
        <v>857</v>
      </c>
      <c r="I17" s="170" t="s">
        <v>857</v>
      </c>
      <c r="J17" s="170" t="s">
        <v>857</v>
      </c>
    </row>
    <row r="18" spans="1:10" ht="30" customHeight="1">
      <c r="A18" s="80" t="s">
        <v>114</v>
      </c>
      <c r="B18" s="289" t="s">
        <v>700</v>
      </c>
      <c r="C18" s="170" t="s">
        <v>857</v>
      </c>
      <c r="D18" s="170" t="s">
        <v>857</v>
      </c>
      <c r="E18" s="170" t="s">
        <v>857</v>
      </c>
      <c r="F18" s="170" t="s">
        <v>857</v>
      </c>
      <c r="G18" s="170" t="s">
        <v>857</v>
      </c>
      <c r="H18" s="170" t="s">
        <v>857</v>
      </c>
      <c r="I18" s="170" t="s">
        <v>857</v>
      </c>
      <c r="J18" s="170" t="s">
        <v>857</v>
      </c>
    </row>
    <row r="19" spans="1:10" ht="18" customHeight="1">
      <c r="A19" s="80" t="s">
        <v>115</v>
      </c>
      <c r="B19" s="289" t="s">
        <v>701</v>
      </c>
      <c r="C19" s="170">
        <v>783</v>
      </c>
      <c r="D19" s="170">
        <v>92135</v>
      </c>
      <c r="E19" s="170" t="s">
        <v>857</v>
      </c>
      <c r="F19" s="170">
        <v>102280</v>
      </c>
      <c r="G19" s="170" t="s">
        <v>857</v>
      </c>
      <c r="H19" s="170" t="s">
        <v>857</v>
      </c>
      <c r="I19" s="170" t="s">
        <v>857</v>
      </c>
      <c r="J19" s="170" t="s">
        <v>857</v>
      </c>
    </row>
    <row r="20" spans="1:10" ht="18" customHeight="1">
      <c r="A20" s="80" t="s">
        <v>116</v>
      </c>
      <c r="B20" s="289"/>
      <c r="C20" s="170" t="s">
        <v>857</v>
      </c>
      <c r="D20" s="170" t="s">
        <v>857</v>
      </c>
      <c r="E20" s="170" t="s">
        <v>857</v>
      </c>
      <c r="F20" s="170" t="s">
        <v>857</v>
      </c>
      <c r="G20" s="170" t="s">
        <v>857</v>
      </c>
      <c r="H20" s="170" t="s">
        <v>857</v>
      </c>
      <c r="I20" s="170" t="s">
        <v>857</v>
      </c>
      <c r="J20" s="170" t="s">
        <v>857</v>
      </c>
    </row>
    <row r="21" spans="1:10" ht="18" customHeight="1">
      <c r="A21" s="80" t="s">
        <v>546</v>
      </c>
      <c r="B21" s="289" t="s">
        <v>565</v>
      </c>
      <c r="C21" s="170" t="s">
        <v>857</v>
      </c>
      <c r="D21" s="170" t="s">
        <v>857</v>
      </c>
      <c r="E21" s="170" t="s">
        <v>857</v>
      </c>
      <c r="F21" s="170" t="s">
        <v>857</v>
      </c>
      <c r="G21" s="170" t="s">
        <v>857</v>
      </c>
      <c r="H21" s="170" t="s">
        <v>857</v>
      </c>
      <c r="I21" s="170" t="s">
        <v>857</v>
      </c>
      <c r="J21" s="170" t="s">
        <v>857</v>
      </c>
    </row>
    <row r="22" spans="1:10" ht="18" customHeight="1">
      <c r="A22" s="192" t="s">
        <v>547</v>
      </c>
      <c r="B22" s="290" t="s">
        <v>536</v>
      </c>
      <c r="C22" s="170">
        <v>64</v>
      </c>
      <c r="D22" s="170">
        <v>9759</v>
      </c>
      <c r="E22" s="170" t="s">
        <v>857</v>
      </c>
      <c r="F22" s="170">
        <v>14954</v>
      </c>
      <c r="G22" s="170" t="s">
        <v>857</v>
      </c>
      <c r="H22" s="170" t="s">
        <v>857</v>
      </c>
      <c r="I22" s="170" t="s">
        <v>857</v>
      </c>
      <c r="J22" s="170" t="s">
        <v>857</v>
      </c>
    </row>
    <row r="23" spans="1:10" ht="30" customHeight="1">
      <c r="A23" s="80" t="s">
        <v>117</v>
      </c>
      <c r="B23" s="289" t="s">
        <v>150</v>
      </c>
      <c r="C23" s="170" t="s">
        <v>857</v>
      </c>
      <c r="D23" s="170" t="s">
        <v>857</v>
      </c>
      <c r="E23" s="170" t="s">
        <v>857</v>
      </c>
      <c r="F23" s="170" t="s">
        <v>857</v>
      </c>
      <c r="G23" s="170" t="s">
        <v>857</v>
      </c>
      <c r="H23" s="170" t="s">
        <v>857</v>
      </c>
      <c r="I23" s="170" t="s">
        <v>857</v>
      </c>
      <c r="J23" s="170" t="s">
        <v>857</v>
      </c>
    </row>
    <row r="24" spans="1:10" ht="18" customHeight="1">
      <c r="A24" s="80" t="s">
        <v>843</v>
      </c>
      <c r="B24" s="289" t="s">
        <v>844</v>
      </c>
      <c r="C24" s="170" t="s">
        <v>857</v>
      </c>
      <c r="D24" s="170" t="s">
        <v>857</v>
      </c>
      <c r="E24" s="170" t="s">
        <v>857</v>
      </c>
      <c r="F24" s="170" t="s">
        <v>857</v>
      </c>
      <c r="G24" s="170" t="s">
        <v>857</v>
      </c>
      <c r="H24" s="170" t="s">
        <v>857</v>
      </c>
      <c r="I24" s="170" t="s">
        <v>857</v>
      </c>
      <c r="J24" s="170" t="s">
        <v>857</v>
      </c>
    </row>
    <row r="25" spans="1:10" ht="18" customHeight="1">
      <c r="A25" s="80" t="s">
        <v>731</v>
      </c>
      <c r="B25" s="289" t="s">
        <v>732</v>
      </c>
      <c r="C25" s="170">
        <v>30</v>
      </c>
      <c r="D25" s="170">
        <v>28289</v>
      </c>
      <c r="E25" s="170" t="s">
        <v>857</v>
      </c>
      <c r="F25" s="170">
        <v>27601</v>
      </c>
      <c r="G25" s="170">
        <v>1</v>
      </c>
      <c r="H25" s="170">
        <v>94043</v>
      </c>
      <c r="I25" s="170">
        <v>19345</v>
      </c>
      <c r="J25" s="170">
        <v>4379</v>
      </c>
    </row>
    <row r="26" spans="1:10" ht="18" customHeight="1">
      <c r="A26" s="80" t="s">
        <v>817</v>
      </c>
      <c r="B26" s="289" t="s">
        <v>818</v>
      </c>
      <c r="C26" s="170" t="s">
        <v>857</v>
      </c>
      <c r="D26" s="170" t="s">
        <v>857</v>
      </c>
      <c r="E26" s="170" t="s">
        <v>857</v>
      </c>
      <c r="F26" s="170" t="s">
        <v>857</v>
      </c>
      <c r="G26" s="170" t="s">
        <v>857</v>
      </c>
      <c r="H26" s="170" t="s">
        <v>857</v>
      </c>
      <c r="I26" s="170" t="s">
        <v>857</v>
      </c>
      <c r="J26" s="170" t="s">
        <v>857</v>
      </c>
    </row>
    <row r="27" spans="1:10" ht="18" customHeight="1">
      <c r="A27" s="192" t="s">
        <v>596</v>
      </c>
      <c r="B27" s="290"/>
      <c r="C27" s="170" t="s">
        <v>857</v>
      </c>
      <c r="D27" s="170" t="s">
        <v>857</v>
      </c>
      <c r="E27" s="170" t="s">
        <v>857</v>
      </c>
      <c r="F27" s="170" t="s">
        <v>857</v>
      </c>
      <c r="G27" s="170" t="s">
        <v>857</v>
      </c>
      <c r="H27" s="170" t="s">
        <v>857</v>
      </c>
      <c r="I27" s="170" t="s">
        <v>857</v>
      </c>
      <c r="J27" s="170" t="s">
        <v>857</v>
      </c>
    </row>
    <row r="28" spans="1:10" ht="30" customHeight="1">
      <c r="A28" s="80" t="s">
        <v>118</v>
      </c>
      <c r="B28" s="289" t="s">
        <v>566</v>
      </c>
      <c r="C28" s="170">
        <v>154</v>
      </c>
      <c r="D28" s="170">
        <v>19885</v>
      </c>
      <c r="E28" s="170" t="s">
        <v>857</v>
      </c>
      <c r="F28" s="170">
        <v>25288</v>
      </c>
      <c r="G28" s="170">
        <v>5880</v>
      </c>
      <c r="H28" s="170">
        <v>9322579</v>
      </c>
      <c r="I28" s="170">
        <v>197334</v>
      </c>
      <c r="J28" s="170">
        <v>548241</v>
      </c>
    </row>
    <row r="29" spans="1:10" ht="18" customHeight="1">
      <c r="A29" s="80" t="s">
        <v>834</v>
      </c>
      <c r="B29" s="289" t="s">
        <v>835</v>
      </c>
      <c r="C29" s="170" t="s">
        <v>857</v>
      </c>
      <c r="D29" s="170" t="s">
        <v>857</v>
      </c>
      <c r="E29" s="170" t="s">
        <v>857</v>
      </c>
      <c r="F29" s="170" t="s">
        <v>857</v>
      </c>
      <c r="G29" s="170" t="s">
        <v>857</v>
      </c>
      <c r="H29" s="170" t="s">
        <v>857</v>
      </c>
      <c r="I29" s="170" t="s">
        <v>857</v>
      </c>
      <c r="J29" s="170" t="s">
        <v>857</v>
      </c>
    </row>
    <row r="30" spans="1:10" ht="18" customHeight="1">
      <c r="A30" s="80" t="s">
        <v>702</v>
      </c>
      <c r="B30" s="289" t="s">
        <v>703</v>
      </c>
      <c r="C30" s="170">
        <v>15</v>
      </c>
      <c r="D30" s="170">
        <v>3723</v>
      </c>
      <c r="E30" s="170" t="s">
        <v>857</v>
      </c>
      <c r="F30" s="170">
        <v>3786</v>
      </c>
      <c r="G30" s="170" t="s">
        <v>857</v>
      </c>
      <c r="H30" s="170" t="s">
        <v>857</v>
      </c>
      <c r="I30" s="170" t="s">
        <v>857</v>
      </c>
      <c r="J30" s="170" t="s">
        <v>857</v>
      </c>
    </row>
    <row r="31" spans="1:10" ht="18" customHeight="1">
      <c r="A31" s="80" t="s">
        <v>711</v>
      </c>
      <c r="B31" s="289" t="s">
        <v>101</v>
      </c>
      <c r="C31" s="170" t="s">
        <v>857</v>
      </c>
      <c r="D31" s="170" t="s">
        <v>857</v>
      </c>
      <c r="E31" s="170" t="s">
        <v>857</v>
      </c>
      <c r="F31" s="170" t="s">
        <v>857</v>
      </c>
      <c r="G31" s="170" t="s">
        <v>857</v>
      </c>
      <c r="H31" s="170" t="s">
        <v>857</v>
      </c>
      <c r="I31" s="170" t="s">
        <v>857</v>
      </c>
      <c r="J31" s="170" t="s">
        <v>857</v>
      </c>
    </row>
    <row r="32" spans="1:10" ht="18" customHeight="1">
      <c r="A32" s="192" t="s">
        <v>548</v>
      </c>
      <c r="B32" s="290" t="s">
        <v>567</v>
      </c>
      <c r="C32" s="170">
        <v>92</v>
      </c>
      <c r="D32" s="170">
        <v>19530</v>
      </c>
      <c r="E32" s="170" t="s">
        <v>857</v>
      </c>
      <c r="F32" s="170">
        <v>76872</v>
      </c>
      <c r="G32" s="170" t="s">
        <v>857</v>
      </c>
      <c r="H32" s="170" t="s">
        <v>857</v>
      </c>
      <c r="I32" s="170" t="s">
        <v>857</v>
      </c>
      <c r="J32" s="170" t="s">
        <v>857</v>
      </c>
    </row>
    <row r="33" spans="1:10" ht="30" customHeight="1">
      <c r="A33" s="192" t="s">
        <v>549</v>
      </c>
      <c r="B33" s="290"/>
      <c r="C33" s="170" t="s">
        <v>857</v>
      </c>
      <c r="D33" s="170" t="s">
        <v>857</v>
      </c>
      <c r="E33" s="170" t="s">
        <v>857</v>
      </c>
      <c r="F33" s="170" t="s">
        <v>857</v>
      </c>
      <c r="G33" s="170" t="s">
        <v>857</v>
      </c>
      <c r="H33" s="170" t="s">
        <v>857</v>
      </c>
      <c r="I33" s="170" t="s">
        <v>857</v>
      </c>
      <c r="J33" s="170" t="s">
        <v>857</v>
      </c>
    </row>
    <row r="34" spans="1:10" ht="18" customHeight="1">
      <c r="A34" s="192" t="s">
        <v>550</v>
      </c>
      <c r="B34" s="290" t="s">
        <v>733</v>
      </c>
      <c r="C34" s="170" t="s">
        <v>857</v>
      </c>
      <c r="D34" s="170" t="s">
        <v>857</v>
      </c>
      <c r="E34" s="170" t="s">
        <v>857</v>
      </c>
      <c r="F34" s="170" t="s">
        <v>857</v>
      </c>
      <c r="G34" s="170" t="s">
        <v>857</v>
      </c>
      <c r="H34" s="170" t="s">
        <v>857</v>
      </c>
      <c r="I34" s="170" t="s">
        <v>857</v>
      </c>
      <c r="J34" s="170" t="s">
        <v>857</v>
      </c>
    </row>
    <row r="35" spans="1:12" s="113" customFormat="1" ht="18" customHeight="1">
      <c r="A35" s="80" t="s">
        <v>715</v>
      </c>
      <c r="B35" s="289" t="s">
        <v>568</v>
      </c>
      <c r="C35" s="170">
        <v>32</v>
      </c>
      <c r="D35" s="170">
        <v>1617</v>
      </c>
      <c r="E35" s="170" t="s">
        <v>857</v>
      </c>
      <c r="F35" s="170">
        <v>3690</v>
      </c>
      <c r="G35" s="170" t="s">
        <v>857</v>
      </c>
      <c r="H35" s="170" t="s">
        <v>857</v>
      </c>
      <c r="I35" s="170" t="s">
        <v>857</v>
      </c>
      <c r="J35" s="170" t="s">
        <v>857</v>
      </c>
      <c r="L35"/>
    </row>
    <row r="36" spans="1:12" s="113" customFormat="1" ht="18" customHeight="1">
      <c r="A36" s="192" t="s">
        <v>716</v>
      </c>
      <c r="B36" s="291" t="s">
        <v>717</v>
      </c>
      <c r="C36" s="170" t="s">
        <v>857</v>
      </c>
      <c r="D36" s="170" t="s">
        <v>857</v>
      </c>
      <c r="E36" s="170" t="s">
        <v>857</v>
      </c>
      <c r="F36" s="170" t="s">
        <v>857</v>
      </c>
      <c r="G36" s="170" t="s">
        <v>857</v>
      </c>
      <c r="H36" s="170" t="s">
        <v>857</v>
      </c>
      <c r="I36" s="170" t="s">
        <v>857</v>
      </c>
      <c r="J36" s="170" t="s">
        <v>857</v>
      </c>
      <c r="L36"/>
    </row>
    <row r="37" spans="1:12" s="113" customFormat="1" ht="18" customHeight="1">
      <c r="A37" s="231" t="s">
        <v>698</v>
      </c>
      <c r="B37" s="292" t="s">
        <v>699</v>
      </c>
      <c r="C37" s="171">
        <v>274</v>
      </c>
      <c r="D37" s="171">
        <v>33014</v>
      </c>
      <c r="E37" s="171" t="s">
        <v>857</v>
      </c>
      <c r="F37" s="171">
        <v>18591</v>
      </c>
      <c r="G37" s="171">
        <v>2139</v>
      </c>
      <c r="H37" s="171">
        <v>3283650</v>
      </c>
      <c r="I37" s="171">
        <v>36408</v>
      </c>
      <c r="J37" s="171">
        <v>87032</v>
      </c>
      <c r="L37"/>
    </row>
    <row r="38" spans="1:12" s="113" customFormat="1" ht="30" customHeight="1">
      <c r="A38" s="80" t="s">
        <v>576</v>
      </c>
      <c r="B38" s="289" t="s">
        <v>577</v>
      </c>
      <c r="C38" s="193" t="s">
        <v>857</v>
      </c>
      <c r="D38" s="193" t="s">
        <v>857</v>
      </c>
      <c r="E38" s="193" t="s">
        <v>857</v>
      </c>
      <c r="F38" s="193" t="s">
        <v>857</v>
      </c>
      <c r="G38" s="193" t="s">
        <v>857</v>
      </c>
      <c r="H38" s="193" t="s">
        <v>857</v>
      </c>
      <c r="I38" s="193" t="s">
        <v>857</v>
      </c>
      <c r="J38" s="193" t="s">
        <v>857</v>
      </c>
      <c r="L38"/>
    </row>
    <row r="39" spans="1:10" ht="18" customHeight="1">
      <c r="A39" s="80" t="s">
        <v>734</v>
      </c>
      <c r="B39" s="289" t="s">
        <v>728</v>
      </c>
      <c r="C39" s="170" t="s">
        <v>857</v>
      </c>
      <c r="D39" s="170" t="s">
        <v>857</v>
      </c>
      <c r="E39" s="170" t="s">
        <v>857</v>
      </c>
      <c r="F39" s="170" t="s">
        <v>857</v>
      </c>
      <c r="G39" s="170" t="s">
        <v>857</v>
      </c>
      <c r="H39" s="170" t="s">
        <v>857</v>
      </c>
      <c r="I39" s="170" t="s">
        <v>857</v>
      </c>
      <c r="J39" s="170" t="s">
        <v>857</v>
      </c>
    </row>
    <row r="40" spans="1:10" ht="18" customHeight="1">
      <c r="A40" s="80" t="s">
        <v>551</v>
      </c>
      <c r="B40" s="289" t="s">
        <v>532</v>
      </c>
      <c r="C40" s="170">
        <v>3</v>
      </c>
      <c r="D40" s="170">
        <v>1662</v>
      </c>
      <c r="E40" s="170" t="s">
        <v>857</v>
      </c>
      <c r="F40" s="170">
        <v>916</v>
      </c>
      <c r="G40" s="170">
        <v>53</v>
      </c>
      <c r="H40" s="170">
        <v>410642</v>
      </c>
      <c r="I40" s="170" t="s">
        <v>857</v>
      </c>
      <c r="J40" s="170">
        <v>8624</v>
      </c>
    </row>
    <row r="41" spans="1:10" ht="18" customHeight="1">
      <c r="A41" s="80" t="s">
        <v>119</v>
      </c>
      <c r="B41" s="289"/>
      <c r="C41" s="170" t="s">
        <v>857</v>
      </c>
      <c r="D41" s="170" t="s">
        <v>857</v>
      </c>
      <c r="E41" s="170" t="s">
        <v>857</v>
      </c>
      <c r="F41" s="170" t="s">
        <v>857</v>
      </c>
      <c r="G41" s="170" t="s">
        <v>857</v>
      </c>
      <c r="H41" s="170" t="s">
        <v>857</v>
      </c>
      <c r="I41" s="170" t="s">
        <v>857</v>
      </c>
      <c r="J41" s="170" t="s">
        <v>857</v>
      </c>
    </row>
    <row r="42" spans="1:10" ht="18" customHeight="1">
      <c r="A42" s="80" t="s">
        <v>813</v>
      </c>
      <c r="B42" s="289" t="s">
        <v>812</v>
      </c>
      <c r="C42" s="170" t="s">
        <v>857</v>
      </c>
      <c r="D42" s="170" t="s">
        <v>857</v>
      </c>
      <c r="E42" s="170" t="s">
        <v>857</v>
      </c>
      <c r="F42" s="170" t="s">
        <v>857</v>
      </c>
      <c r="G42" s="170" t="s">
        <v>857</v>
      </c>
      <c r="H42" s="170" t="s">
        <v>857</v>
      </c>
      <c r="I42" s="170" t="s">
        <v>857</v>
      </c>
      <c r="J42" s="170" t="s">
        <v>857</v>
      </c>
    </row>
    <row r="43" spans="1:10" ht="30" customHeight="1">
      <c r="A43" s="80" t="s">
        <v>120</v>
      </c>
      <c r="B43" s="289" t="s">
        <v>154</v>
      </c>
      <c r="C43" s="170">
        <v>33</v>
      </c>
      <c r="D43" s="170">
        <v>6941</v>
      </c>
      <c r="E43" s="170" t="s">
        <v>857</v>
      </c>
      <c r="F43" s="170">
        <v>4292</v>
      </c>
      <c r="G43" s="170" t="s">
        <v>857</v>
      </c>
      <c r="H43" s="170" t="s">
        <v>857</v>
      </c>
      <c r="I43" s="170" t="s">
        <v>857</v>
      </c>
      <c r="J43" s="170" t="s">
        <v>857</v>
      </c>
    </row>
    <row r="44" spans="1:10" ht="18" customHeight="1">
      <c r="A44" s="80" t="s">
        <v>121</v>
      </c>
      <c r="B44" s="289" t="s">
        <v>157</v>
      </c>
      <c r="C44" s="170" t="s">
        <v>857</v>
      </c>
      <c r="D44" s="170" t="s">
        <v>857</v>
      </c>
      <c r="E44" s="170" t="s">
        <v>857</v>
      </c>
      <c r="F44" s="170" t="s">
        <v>857</v>
      </c>
      <c r="G44" s="170" t="s">
        <v>857</v>
      </c>
      <c r="H44" s="170" t="s">
        <v>857</v>
      </c>
      <c r="I44" s="170" t="s">
        <v>857</v>
      </c>
      <c r="J44" s="170" t="s">
        <v>857</v>
      </c>
    </row>
    <row r="45" spans="1:10" ht="18" customHeight="1">
      <c r="A45" s="80" t="s">
        <v>122</v>
      </c>
      <c r="B45" s="289" t="s">
        <v>159</v>
      </c>
      <c r="C45" s="170">
        <v>5</v>
      </c>
      <c r="D45" s="170">
        <v>35336</v>
      </c>
      <c r="E45" s="170" t="s">
        <v>857</v>
      </c>
      <c r="F45" s="170">
        <v>555945</v>
      </c>
      <c r="G45" s="170">
        <v>152408</v>
      </c>
      <c r="H45" s="170">
        <v>35996472</v>
      </c>
      <c r="I45" s="170">
        <v>4694143</v>
      </c>
      <c r="J45" s="170">
        <v>1086011</v>
      </c>
    </row>
    <row r="46" spans="1:10" ht="18" customHeight="1">
      <c r="A46" s="80" t="s">
        <v>123</v>
      </c>
      <c r="B46" s="289" t="s">
        <v>161</v>
      </c>
      <c r="C46" s="170">
        <v>719</v>
      </c>
      <c r="D46" s="170">
        <v>24147</v>
      </c>
      <c r="E46" s="170" t="s">
        <v>857</v>
      </c>
      <c r="F46" s="170">
        <v>30878</v>
      </c>
      <c r="G46" s="170" t="s">
        <v>857</v>
      </c>
      <c r="H46" s="170" t="s">
        <v>857</v>
      </c>
      <c r="I46" s="170" t="s">
        <v>857</v>
      </c>
      <c r="J46" s="170" t="s">
        <v>857</v>
      </c>
    </row>
    <row r="47" spans="1:10" ht="18" customHeight="1">
      <c r="A47" s="80" t="s">
        <v>124</v>
      </c>
      <c r="B47" s="289" t="s">
        <v>578</v>
      </c>
      <c r="C47" s="170">
        <v>7841</v>
      </c>
      <c r="D47" s="170">
        <v>217980</v>
      </c>
      <c r="E47" s="170" t="s">
        <v>857</v>
      </c>
      <c r="F47" s="170">
        <v>533340</v>
      </c>
      <c r="G47" s="170">
        <v>163016</v>
      </c>
      <c r="H47" s="170">
        <v>55040355</v>
      </c>
      <c r="I47" s="170">
        <v>14229672</v>
      </c>
      <c r="J47" s="170">
        <v>1568302</v>
      </c>
    </row>
    <row r="48" spans="1:10" ht="30" customHeight="1">
      <c r="A48" s="80" t="s">
        <v>125</v>
      </c>
      <c r="B48" s="289"/>
      <c r="C48" s="170" t="s">
        <v>857</v>
      </c>
      <c r="D48" s="170" t="s">
        <v>857</v>
      </c>
      <c r="E48" s="170" t="s">
        <v>857</v>
      </c>
      <c r="F48" s="170" t="s">
        <v>857</v>
      </c>
      <c r="G48" s="170" t="s">
        <v>857</v>
      </c>
      <c r="H48" s="170" t="s">
        <v>857</v>
      </c>
      <c r="I48" s="170" t="s">
        <v>857</v>
      </c>
      <c r="J48" s="170" t="s">
        <v>857</v>
      </c>
    </row>
    <row r="49" spans="1:10" ht="18" customHeight="1">
      <c r="A49" s="80" t="s">
        <v>552</v>
      </c>
      <c r="B49" s="289" t="s">
        <v>579</v>
      </c>
      <c r="C49" s="170" t="s">
        <v>857</v>
      </c>
      <c r="D49" s="170" t="s">
        <v>857</v>
      </c>
      <c r="E49" s="170" t="s">
        <v>857</v>
      </c>
      <c r="F49" s="170" t="s">
        <v>857</v>
      </c>
      <c r="G49" s="170" t="s">
        <v>857</v>
      </c>
      <c r="H49" s="170" t="s">
        <v>857</v>
      </c>
      <c r="I49" s="170" t="s">
        <v>857</v>
      </c>
      <c r="J49" s="170" t="s">
        <v>857</v>
      </c>
    </row>
    <row r="50" spans="1:10" ht="18" customHeight="1">
      <c r="A50" s="80" t="s">
        <v>126</v>
      </c>
      <c r="B50" s="289" t="s">
        <v>164</v>
      </c>
      <c r="C50" s="170" t="s">
        <v>857</v>
      </c>
      <c r="D50" s="170" t="s">
        <v>857</v>
      </c>
      <c r="E50" s="170" t="s">
        <v>857</v>
      </c>
      <c r="F50" s="170" t="s">
        <v>857</v>
      </c>
      <c r="G50" s="170" t="s">
        <v>857</v>
      </c>
      <c r="H50" s="170" t="s">
        <v>857</v>
      </c>
      <c r="I50" s="170" t="s">
        <v>857</v>
      </c>
      <c r="J50" s="170" t="s">
        <v>857</v>
      </c>
    </row>
    <row r="51" spans="1:10" ht="18" customHeight="1">
      <c r="A51" s="80" t="s">
        <v>553</v>
      </c>
      <c r="B51" s="289"/>
      <c r="C51" s="170" t="s">
        <v>857</v>
      </c>
      <c r="D51" s="170" t="s">
        <v>857</v>
      </c>
      <c r="E51" s="170" t="s">
        <v>857</v>
      </c>
      <c r="F51" s="170" t="s">
        <v>857</v>
      </c>
      <c r="G51" s="170" t="s">
        <v>857</v>
      </c>
      <c r="H51" s="170" t="s">
        <v>857</v>
      </c>
      <c r="I51" s="170" t="s">
        <v>857</v>
      </c>
      <c r="J51" s="170" t="s">
        <v>857</v>
      </c>
    </row>
    <row r="52" spans="1:10" ht="18" customHeight="1">
      <c r="A52" s="80" t="s">
        <v>127</v>
      </c>
      <c r="B52" s="289"/>
      <c r="C52" s="170" t="s">
        <v>857</v>
      </c>
      <c r="D52" s="170" t="s">
        <v>857</v>
      </c>
      <c r="E52" s="170" t="s">
        <v>857</v>
      </c>
      <c r="F52" s="170" t="s">
        <v>857</v>
      </c>
      <c r="G52" s="170" t="s">
        <v>857</v>
      </c>
      <c r="H52" s="170" t="s">
        <v>857</v>
      </c>
      <c r="I52" s="170" t="s">
        <v>857</v>
      </c>
      <c r="J52" s="170" t="s">
        <v>857</v>
      </c>
    </row>
    <row r="53" spans="1:10" ht="30" customHeight="1">
      <c r="A53" s="80" t="s">
        <v>128</v>
      </c>
      <c r="B53" s="289" t="s">
        <v>168</v>
      </c>
      <c r="C53" s="170">
        <v>2</v>
      </c>
      <c r="D53" s="170">
        <v>51</v>
      </c>
      <c r="E53" s="170" t="s">
        <v>857</v>
      </c>
      <c r="F53" s="170">
        <v>25</v>
      </c>
      <c r="G53" s="170" t="s">
        <v>857</v>
      </c>
      <c r="H53" s="170" t="s">
        <v>857</v>
      </c>
      <c r="I53" s="170" t="s">
        <v>857</v>
      </c>
      <c r="J53" s="170" t="s">
        <v>857</v>
      </c>
    </row>
    <row r="54" spans="1:10" ht="18" customHeight="1">
      <c r="A54" s="80" t="s">
        <v>832</v>
      </c>
      <c r="B54" s="289"/>
      <c r="C54" s="170" t="s">
        <v>857</v>
      </c>
      <c r="D54" s="170" t="s">
        <v>857</v>
      </c>
      <c r="E54" s="170" t="s">
        <v>857</v>
      </c>
      <c r="F54" s="170" t="s">
        <v>857</v>
      </c>
      <c r="G54" s="170" t="s">
        <v>857</v>
      </c>
      <c r="H54" s="170" t="s">
        <v>857</v>
      </c>
      <c r="I54" s="170" t="s">
        <v>857</v>
      </c>
      <c r="J54" s="170" t="s">
        <v>857</v>
      </c>
    </row>
    <row r="55" spans="1:10" ht="18" customHeight="1">
      <c r="A55" s="80" t="s">
        <v>697</v>
      </c>
      <c r="B55" s="289" t="s">
        <v>696</v>
      </c>
      <c r="C55" s="170" t="s">
        <v>857</v>
      </c>
      <c r="D55" s="170" t="s">
        <v>857</v>
      </c>
      <c r="E55" s="170" t="s">
        <v>857</v>
      </c>
      <c r="F55" s="170" t="s">
        <v>857</v>
      </c>
      <c r="G55" s="170" t="s">
        <v>857</v>
      </c>
      <c r="H55" s="170" t="s">
        <v>857</v>
      </c>
      <c r="I55" s="170" t="s">
        <v>857</v>
      </c>
      <c r="J55" s="170" t="s">
        <v>857</v>
      </c>
    </row>
    <row r="56" spans="1:10" ht="18" customHeight="1">
      <c r="A56" s="80" t="s">
        <v>554</v>
      </c>
      <c r="B56" s="289"/>
      <c r="C56" s="170" t="s">
        <v>857</v>
      </c>
      <c r="D56" s="170" t="s">
        <v>857</v>
      </c>
      <c r="E56" s="170" t="s">
        <v>857</v>
      </c>
      <c r="F56" s="170" t="s">
        <v>857</v>
      </c>
      <c r="G56" s="170" t="s">
        <v>857</v>
      </c>
      <c r="H56" s="170" t="s">
        <v>857</v>
      </c>
      <c r="I56" s="170" t="s">
        <v>857</v>
      </c>
      <c r="J56" s="170" t="s">
        <v>857</v>
      </c>
    </row>
    <row r="57" spans="1:10" ht="18" customHeight="1">
      <c r="A57" s="80" t="s">
        <v>129</v>
      </c>
      <c r="B57" s="289" t="s">
        <v>171</v>
      </c>
      <c r="C57" s="170" t="s">
        <v>857</v>
      </c>
      <c r="D57" s="170" t="s">
        <v>857</v>
      </c>
      <c r="E57" s="170" t="s">
        <v>857</v>
      </c>
      <c r="F57" s="170" t="s">
        <v>857</v>
      </c>
      <c r="G57" s="170">
        <v>60433</v>
      </c>
      <c r="H57" s="170">
        <v>13375711</v>
      </c>
      <c r="I57" s="170">
        <v>1102949</v>
      </c>
      <c r="J57" s="170">
        <v>532341</v>
      </c>
    </row>
    <row r="58" spans="1:10" ht="30" customHeight="1">
      <c r="A58" s="80" t="s">
        <v>662</v>
      </c>
      <c r="B58" s="289" t="s">
        <v>663</v>
      </c>
      <c r="C58" s="170">
        <v>234</v>
      </c>
      <c r="D58" s="170">
        <v>16860</v>
      </c>
      <c r="E58" s="170" t="s">
        <v>857</v>
      </c>
      <c r="F58" s="170">
        <v>27370</v>
      </c>
      <c r="G58" s="170">
        <v>63</v>
      </c>
      <c r="H58" s="170">
        <v>6643910</v>
      </c>
      <c r="I58" s="170" t="s">
        <v>857</v>
      </c>
      <c r="J58" s="170">
        <v>388065</v>
      </c>
    </row>
    <row r="59" spans="1:10" ht="18" customHeight="1">
      <c r="A59" s="80" t="s">
        <v>842</v>
      </c>
      <c r="B59" s="289"/>
      <c r="C59" s="170" t="s">
        <v>857</v>
      </c>
      <c r="D59" s="170" t="s">
        <v>857</v>
      </c>
      <c r="E59" s="170" t="s">
        <v>857</v>
      </c>
      <c r="F59" s="170" t="s">
        <v>857</v>
      </c>
      <c r="G59" s="170" t="s">
        <v>857</v>
      </c>
      <c r="H59" s="170" t="s">
        <v>857</v>
      </c>
      <c r="I59" s="170" t="s">
        <v>857</v>
      </c>
      <c r="J59" s="170" t="s">
        <v>857</v>
      </c>
    </row>
    <row r="60" spans="1:10" ht="18" customHeight="1">
      <c r="A60" s="80" t="s">
        <v>130</v>
      </c>
      <c r="B60" s="289"/>
      <c r="C60" s="170" t="s">
        <v>857</v>
      </c>
      <c r="D60" s="170" t="s">
        <v>857</v>
      </c>
      <c r="E60" s="170" t="s">
        <v>857</v>
      </c>
      <c r="F60" s="170" t="s">
        <v>857</v>
      </c>
      <c r="G60" s="170" t="s">
        <v>857</v>
      </c>
      <c r="H60" s="170" t="s">
        <v>857</v>
      </c>
      <c r="I60" s="170" t="s">
        <v>857</v>
      </c>
      <c r="J60" s="170" t="s">
        <v>857</v>
      </c>
    </row>
    <row r="61" spans="1:10" ht="18" customHeight="1">
      <c r="A61" s="80" t="s">
        <v>814</v>
      </c>
      <c r="B61" s="289"/>
      <c r="C61" s="170" t="s">
        <v>857</v>
      </c>
      <c r="D61" s="170" t="s">
        <v>857</v>
      </c>
      <c r="E61" s="170" t="s">
        <v>857</v>
      </c>
      <c r="F61" s="170" t="s">
        <v>857</v>
      </c>
      <c r="G61" s="170" t="s">
        <v>857</v>
      </c>
      <c r="H61" s="170" t="s">
        <v>857</v>
      </c>
      <c r="I61" s="170" t="s">
        <v>857</v>
      </c>
      <c r="J61" s="170" t="s">
        <v>857</v>
      </c>
    </row>
    <row r="62" spans="1:12" s="113" customFormat="1" ht="18" customHeight="1">
      <c r="A62" s="296" t="s">
        <v>713</v>
      </c>
      <c r="B62" s="297"/>
      <c r="C62" s="171" t="s">
        <v>857</v>
      </c>
      <c r="D62" s="171" t="s">
        <v>857</v>
      </c>
      <c r="E62" s="171" t="s">
        <v>857</v>
      </c>
      <c r="F62" s="171" t="s">
        <v>857</v>
      </c>
      <c r="G62" s="171" t="s">
        <v>857</v>
      </c>
      <c r="H62" s="171" t="s">
        <v>857</v>
      </c>
      <c r="I62" s="171" t="s">
        <v>857</v>
      </c>
      <c r="J62" s="171" t="s">
        <v>857</v>
      </c>
      <c r="L62"/>
    </row>
    <row r="63" spans="1:10" ht="30" customHeight="1">
      <c r="A63" s="80" t="s">
        <v>131</v>
      </c>
      <c r="B63" s="289" t="s">
        <v>173</v>
      </c>
      <c r="C63" s="170" t="s">
        <v>857</v>
      </c>
      <c r="D63" s="170" t="s">
        <v>857</v>
      </c>
      <c r="E63" s="170" t="s">
        <v>857</v>
      </c>
      <c r="F63" s="170" t="s">
        <v>857</v>
      </c>
      <c r="G63" s="170" t="s">
        <v>857</v>
      </c>
      <c r="H63" s="170" t="s">
        <v>857</v>
      </c>
      <c r="I63" s="170" t="s">
        <v>857</v>
      </c>
      <c r="J63" s="170" t="s">
        <v>857</v>
      </c>
    </row>
    <row r="64" spans="1:10" ht="18" customHeight="1">
      <c r="A64" s="80" t="s">
        <v>594</v>
      </c>
      <c r="B64" s="289" t="s">
        <v>591</v>
      </c>
      <c r="C64" s="170" t="s">
        <v>857</v>
      </c>
      <c r="D64" s="170" t="s">
        <v>857</v>
      </c>
      <c r="E64" s="170" t="s">
        <v>857</v>
      </c>
      <c r="F64" s="170" t="s">
        <v>857</v>
      </c>
      <c r="G64" s="170" t="s">
        <v>857</v>
      </c>
      <c r="H64" s="170" t="s">
        <v>857</v>
      </c>
      <c r="I64" s="170" t="s">
        <v>857</v>
      </c>
      <c r="J64" s="170" t="s">
        <v>857</v>
      </c>
    </row>
    <row r="65" spans="1:10" ht="18" customHeight="1">
      <c r="A65" s="80" t="s">
        <v>708</v>
      </c>
      <c r="B65" s="289"/>
      <c r="C65" s="170" t="s">
        <v>857</v>
      </c>
      <c r="D65" s="170" t="s">
        <v>857</v>
      </c>
      <c r="E65" s="170" t="s">
        <v>857</v>
      </c>
      <c r="F65" s="170" t="s">
        <v>857</v>
      </c>
      <c r="G65" s="170" t="s">
        <v>857</v>
      </c>
      <c r="H65" s="170" t="s">
        <v>857</v>
      </c>
      <c r="I65" s="170" t="s">
        <v>857</v>
      </c>
      <c r="J65" s="170" t="s">
        <v>857</v>
      </c>
    </row>
    <row r="66" spans="1:10" ht="18" customHeight="1">
      <c r="A66" s="80" t="s">
        <v>132</v>
      </c>
      <c r="B66" s="289" t="s">
        <v>175</v>
      </c>
      <c r="C66" s="170" t="s">
        <v>857</v>
      </c>
      <c r="D66" s="170" t="s">
        <v>857</v>
      </c>
      <c r="E66" s="170" t="s">
        <v>857</v>
      </c>
      <c r="F66" s="170" t="s">
        <v>857</v>
      </c>
      <c r="G66" s="170" t="s">
        <v>857</v>
      </c>
      <c r="H66" s="170" t="s">
        <v>857</v>
      </c>
      <c r="I66" s="170" t="s">
        <v>857</v>
      </c>
      <c r="J66" s="170" t="s">
        <v>857</v>
      </c>
    </row>
    <row r="67" spans="1:10" ht="18" customHeight="1">
      <c r="A67" s="192" t="s">
        <v>718</v>
      </c>
      <c r="B67" s="290"/>
      <c r="C67" s="170" t="s">
        <v>857</v>
      </c>
      <c r="D67" s="170" t="s">
        <v>857</v>
      </c>
      <c r="E67" s="170" t="s">
        <v>857</v>
      </c>
      <c r="F67" s="170" t="s">
        <v>857</v>
      </c>
      <c r="G67" s="170" t="s">
        <v>857</v>
      </c>
      <c r="H67" s="170" t="s">
        <v>857</v>
      </c>
      <c r="I67" s="170" t="s">
        <v>857</v>
      </c>
      <c r="J67" s="170" t="s">
        <v>857</v>
      </c>
    </row>
    <row r="68" spans="1:10" ht="30" customHeight="1">
      <c r="A68" s="80" t="s">
        <v>555</v>
      </c>
      <c r="B68" s="290" t="s">
        <v>580</v>
      </c>
      <c r="C68" s="170" t="s">
        <v>857</v>
      </c>
      <c r="D68" s="170" t="s">
        <v>857</v>
      </c>
      <c r="E68" s="170" t="s">
        <v>857</v>
      </c>
      <c r="F68" s="170" t="s">
        <v>857</v>
      </c>
      <c r="G68" s="170" t="s">
        <v>857</v>
      </c>
      <c r="H68" s="170" t="s">
        <v>857</v>
      </c>
      <c r="I68" s="170" t="s">
        <v>857</v>
      </c>
      <c r="J68" s="170" t="s">
        <v>857</v>
      </c>
    </row>
    <row r="69" spans="1:10" ht="18" customHeight="1">
      <c r="A69" s="80" t="s">
        <v>556</v>
      </c>
      <c r="B69" s="289" t="s">
        <v>468</v>
      </c>
      <c r="C69" s="170">
        <v>1191</v>
      </c>
      <c r="D69" s="170">
        <v>80786</v>
      </c>
      <c r="E69" s="170" t="s">
        <v>857</v>
      </c>
      <c r="F69" s="170">
        <v>146274</v>
      </c>
      <c r="G69" s="170">
        <v>81</v>
      </c>
      <c r="H69" s="170">
        <v>1498738</v>
      </c>
      <c r="I69" s="170" t="s">
        <v>857</v>
      </c>
      <c r="J69" s="170">
        <v>16673</v>
      </c>
    </row>
    <row r="70" spans="1:10" ht="18" customHeight="1">
      <c r="A70" s="80" t="s">
        <v>830</v>
      </c>
      <c r="B70" s="289" t="s">
        <v>831</v>
      </c>
      <c r="C70" s="170" t="s">
        <v>857</v>
      </c>
      <c r="D70" s="170" t="s">
        <v>857</v>
      </c>
      <c r="E70" s="170" t="s">
        <v>857</v>
      </c>
      <c r="F70" s="170" t="s">
        <v>857</v>
      </c>
      <c r="G70" s="170" t="s">
        <v>857</v>
      </c>
      <c r="H70" s="170" t="s">
        <v>857</v>
      </c>
      <c r="I70" s="170" t="s">
        <v>857</v>
      </c>
      <c r="J70" s="170" t="s">
        <v>857</v>
      </c>
    </row>
    <row r="71" spans="1:10" ht="18" customHeight="1">
      <c r="A71" s="80" t="s">
        <v>806</v>
      </c>
      <c r="B71" s="289" t="s">
        <v>807</v>
      </c>
      <c r="C71" s="170">
        <v>12</v>
      </c>
      <c r="D71" s="170">
        <v>13783</v>
      </c>
      <c r="E71" s="170" t="s">
        <v>857</v>
      </c>
      <c r="F71" s="170">
        <v>6017</v>
      </c>
      <c r="G71" s="170" t="s">
        <v>857</v>
      </c>
      <c r="H71" s="170" t="s">
        <v>857</v>
      </c>
      <c r="I71" s="170" t="s">
        <v>857</v>
      </c>
      <c r="J71" s="170" t="s">
        <v>857</v>
      </c>
    </row>
    <row r="72" spans="1:12" s="113" customFormat="1" ht="18" customHeight="1">
      <c r="A72" s="80" t="s">
        <v>557</v>
      </c>
      <c r="B72" s="289" t="s">
        <v>563</v>
      </c>
      <c r="C72" s="170" t="s">
        <v>857</v>
      </c>
      <c r="D72" s="170" t="s">
        <v>857</v>
      </c>
      <c r="E72" s="170" t="s">
        <v>857</v>
      </c>
      <c r="F72" s="170" t="s">
        <v>857</v>
      </c>
      <c r="G72" s="170" t="s">
        <v>857</v>
      </c>
      <c r="H72" s="170" t="s">
        <v>857</v>
      </c>
      <c r="I72" s="170" t="s">
        <v>857</v>
      </c>
      <c r="J72" s="170" t="s">
        <v>857</v>
      </c>
      <c r="L72"/>
    </row>
    <row r="73" spans="1:10" ht="30" customHeight="1">
      <c r="A73" s="80" t="s">
        <v>558</v>
      </c>
      <c r="B73" s="289" t="s">
        <v>581</v>
      </c>
      <c r="C73" s="170" t="s">
        <v>857</v>
      </c>
      <c r="D73" s="170" t="s">
        <v>857</v>
      </c>
      <c r="E73" s="170" t="s">
        <v>857</v>
      </c>
      <c r="F73" s="170" t="s">
        <v>857</v>
      </c>
      <c r="G73" s="170" t="s">
        <v>857</v>
      </c>
      <c r="H73" s="170" t="s">
        <v>857</v>
      </c>
      <c r="I73" s="170" t="s">
        <v>857</v>
      </c>
      <c r="J73" s="170" t="s">
        <v>857</v>
      </c>
    </row>
    <row r="74" spans="1:10" ht="18" customHeight="1">
      <c r="A74" s="80" t="s">
        <v>823</v>
      </c>
      <c r="B74" s="289"/>
      <c r="C74" s="170" t="s">
        <v>857</v>
      </c>
      <c r="D74" s="170" t="s">
        <v>857</v>
      </c>
      <c r="E74" s="170" t="s">
        <v>857</v>
      </c>
      <c r="F74" s="170" t="s">
        <v>857</v>
      </c>
      <c r="G74" s="170" t="s">
        <v>857</v>
      </c>
      <c r="H74" s="170" t="s">
        <v>857</v>
      </c>
      <c r="I74" s="170" t="s">
        <v>857</v>
      </c>
      <c r="J74" s="170" t="s">
        <v>857</v>
      </c>
    </row>
    <row r="75" spans="1:10" ht="18" customHeight="1">
      <c r="A75" s="80" t="s">
        <v>825</v>
      </c>
      <c r="B75" s="289" t="s">
        <v>826</v>
      </c>
      <c r="C75" s="170" t="s">
        <v>857</v>
      </c>
      <c r="D75" s="170" t="s">
        <v>857</v>
      </c>
      <c r="E75" s="170" t="s">
        <v>857</v>
      </c>
      <c r="F75" s="170" t="s">
        <v>857</v>
      </c>
      <c r="G75" s="170" t="s">
        <v>857</v>
      </c>
      <c r="H75" s="170" t="s">
        <v>857</v>
      </c>
      <c r="I75" s="170" t="s">
        <v>857</v>
      </c>
      <c r="J75" s="170" t="s">
        <v>857</v>
      </c>
    </row>
    <row r="76" spans="1:10" ht="18" customHeight="1">
      <c r="A76" s="80" t="s">
        <v>822</v>
      </c>
      <c r="B76" s="289" t="s">
        <v>821</v>
      </c>
      <c r="C76" s="170">
        <v>985</v>
      </c>
      <c r="D76" s="170">
        <v>22559</v>
      </c>
      <c r="E76" s="170" t="s">
        <v>857</v>
      </c>
      <c r="F76" s="170">
        <v>39411</v>
      </c>
      <c r="G76" s="170">
        <v>2170</v>
      </c>
      <c r="H76" s="170">
        <v>165601</v>
      </c>
      <c r="I76" s="170">
        <v>12680</v>
      </c>
      <c r="J76" s="170">
        <v>10551</v>
      </c>
    </row>
    <row r="77" spans="1:10" ht="18" customHeight="1">
      <c r="A77" s="80" t="s">
        <v>848</v>
      </c>
      <c r="B77" s="289" t="s">
        <v>849</v>
      </c>
      <c r="C77" s="170" t="s">
        <v>857</v>
      </c>
      <c r="D77" s="170" t="s">
        <v>857</v>
      </c>
      <c r="E77" s="170" t="s">
        <v>857</v>
      </c>
      <c r="F77" s="170" t="s">
        <v>857</v>
      </c>
      <c r="G77" s="170" t="s">
        <v>857</v>
      </c>
      <c r="H77" s="170" t="s">
        <v>857</v>
      </c>
      <c r="I77" s="170" t="s">
        <v>857</v>
      </c>
      <c r="J77" s="170" t="s">
        <v>857</v>
      </c>
    </row>
    <row r="78" spans="1:10" ht="18" customHeight="1">
      <c r="A78" s="80" t="s">
        <v>559</v>
      </c>
      <c r="B78" s="289"/>
      <c r="C78" s="170" t="s">
        <v>857</v>
      </c>
      <c r="D78" s="170" t="s">
        <v>857</v>
      </c>
      <c r="E78" s="170" t="s">
        <v>857</v>
      </c>
      <c r="F78" s="170" t="s">
        <v>857</v>
      </c>
      <c r="G78" s="170" t="s">
        <v>857</v>
      </c>
      <c r="H78" s="170" t="s">
        <v>857</v>
      </c>
      <c r="I78" s="170" t="s">
        <v>857</v>
      </c>
      <c r="J78" s="170" t="s">
        <v>857</v>
      </c>
    </row>
    <row r="79" spans="1:10" ht="30" customHeight="1">
      <c r="A79" s="80" t="s">
        <v>560</v>
      </c>
      <c r="B79" s="289"/>
      <c r="C79" s="170">
        <v>308</v>
      </c>
      <c r="D79" s="170">
        <v>84186</v>
      </c>
      <c r="E79" s="170" t="s">
        <v>857</v>
      </c>
      <c r="F79" s="170">
        <v>115432</v>
      </c>
      <c r="G79" s="170">
        <v>34</v>
      </c>
      <c r="H79" s="170">
        <v>95245</v>
      </c>
      <c r="I79" s="170">
        <v>38</v>
      </c>
      <c r="J79" s="170">
        <v>2688</v>
      </c>
    </row>
    <row r="80" spans="1:10" ht="18" customHeight="1">
      <c r="A80" s="80" t="s">
        <v>177</v>
      </c>
      <c r="B80" s="289"/>
      <c r="C80" s="170">
        <v>1</v>
      </c>
      <c r="D80" s="170">
        <v>9594</v>
      </c>
      <c r="E80" s="170" t="s">
        <v>857</v>
      </c>
      <c r="F80" s="170">
        <v>37</v>
      </c>
      <c r="G80" s="170" t="s">
        <v>857</v>
      </c>
      <c r="H80" s="170" t="s">
        <v>857</v>
      </c>
      <c r="I80" s="170" t="s">
        <v>857</v>
      </c>
      <c r="J80" s="170" t="s">
        <v>857</v>
      </c>
    </row>
    <row r="81" spans="1:10" ht="18" customHeight="1">
      <c r="A81" s="80" t="s">
        <v>838</v>
      </c>
      <c r="B81" s="306" t="s">
        <v>856</v>
      </c>
      <c r="C81" s="170" t="s">
        <v>857</v>
      </c>
      <c r="D81" s="170" t="s">
        <v>857</v>
      </c>
      <c r="E81" s="170" t="s">
        <v>857</v>
      </c>
      <c r="F81" s="170" t="s">
        <v>857</v>
      </c>
      <c r="G81" s="170" t="s">
        <v>857</v>
      </c>
      <c r="H81" s="170" t="s">
        <v>857</v>
      </c>
      <c r="I81" s="170" t="s">
        <v>857</v>
      </c>
      <c r="J81" s="170" t="s">
        <v>857</v>
      </c>
    </row>
    <row r="82" spans="1:10" ht="18" customHeight="1">
      <c r="A82" s="80"/>
      <c r="B82" s="78"/>
      <c r="C82" s="282"/>
      <c r="D82" s="282"/>
      <c r="E82" s="282"/>
      <c r="F82" s="282"/>
      <c r="G82" s="282"/>
      <c r="H82" s="282"/>
      <c r="I82" s="282"/>
      <c r="J82" s="282"/>
    </row>
    <row r="83" spans="1:10" ht="18" customHeight="1">
      <c r="A83" s="81" t="s">
        <v>483</v>
      </c>
      <c r="B83" s="83" t="s">
        <v>205</v>
      </c>
      <c r="C83" s="283">
        <f>SUM(C13:C81)</f>
        <v>18160</v>
      </c>
      <c r="D83" s="283">
        <f aca="true" t="shared" si="0" ref="D83:J83">SUM(D13:D81)</f>
        <v>1348561</v>
      </c>
      <c r="E83" s="182">
        <f t="shared" si="0"/>
        <v>0</v>
      </c>
      <c r="F83" s="283">
        <f t="shared" si="0"/>
        <v>2756184</v>
      </c>
      <c r="G83" s="283">
        <f t="shared" si="0"/>
        <v>386357</v>
      </c>
      <c r="H83" s="283">
        <f t="shared" si="0"/>
        <v>137009115</v>
      </c>
      <c r="I83" s="283">
        <f t="shared" si="0"/>
        <v>21450853</v>
      </c>
      <c r="J83" s="277">
        <f t="shared" si="0"/>
        <v>4691986</v>
      </c>
    </row>
    <row r="84" ht="15.75" customHeight="1">
      <c r="A84" s="13" t="s">
        <v>108</v>
      </c>
    </row>
    <row r="85" spans="1:3" ht="15.75" customHeight="1">
      <c r="A85" s="13" t="s">
        <v>108</v>
      </c>
      <c r="C85" s="179"/>
    </row>
    <row r="86" ht="15.75" customHeight="1"/>
  </sheetData>
  <sheetProtection/>
  <mergeCells count="5">
    <mergeCell ref="A1:J1"/>
    <mergeCell ref="A2:J2"/>
    <mergeCell ref="C8:F8"/>
    <mergeCell ref="G8:J8"/>
    <mergeCell ref="A5:C5"/>
  </mergeCells>
  <printOptions/>
  <pageMargins left="0.31496062992125984" right="0.31496062992125984" top="0.31496062992125984" bottom="0.2362204724409449" header="0.1968503937007874" footer="0.1968503937007874"/>
  <pageSetup fitToHeight="3" horizontalDpi="600" verticalDpi="600" orientation="landscape" paperSize="9" scale="70" r:id="rId1"/>
  <rowBreaks count="2" manualBreakCount="2">
    <brk id="37" max="9" man="1"/>
    <brk id="62" max="9" man="1"/>
  </rowBreaks>
</worksheet>
</file>

<file path=xl/worksheets/sheet32.xml><?xml version="1.0" encoding="utf-8"?>
<worksheet xmlns="http://schemas.openxmlformats.org/spreadsheetml/2006/main" xmlns:r="http://schemas.openxmlformats.org/officeDocument/2006/relationships">
  <sheetPr>
    <pageSetUpPr fitToPage="1"/>
  </sheetPr>
  <dimension ref="A1:H94"/>
  <sheetViews>
    <sheetView zoomScaleSheetLayoutView="100" zoomScalePageLayoutView="0" workbookViewId="0" topLeftCell="A1">
      <selection activeCell="A22" sqref="A22"/>
    </sheetView>
  </sheetViews>
  <sheetFormatPr defaultColWidth="9.00390625" defaultRowHeight="16.5"/>
  <cols>
    <col min="1" max="1" width="45.625" style="0" customWidth="1"/>
    <col min="2" max="2" width="23.875" style="0" customWidth="1"/>
    <col min="3" max="3" width="2.625" style="0" customWidth="1"/>
    <col min="4" max="4" width="29.625" style="0" bestFit="1" customWidth="1"/>
    <col min="5" max="5" width="16.875" style="0" bestFit="1" customWidth="1"/>
    <col min="6" max="6" width="2.625" style="0" customWidth="1"/>
    <col min="7" max="7" width="15.625" style="0" customWidth="1"/>
    <col min="8" max="8" width="12.125" style="0" customWidth="1"/>
  </cols>
  <sheetData>
    <row r="1" spans="1:8" ht="19.5">
      <c r="A1" s="395" t="s">
        <v>457</v>
      </c>
      <c r="B1" s="395"/>
      <c r="C1" s="395"/>
      <c r="D1" s="395"/>
      <c r="E1" s="395"/>
      <c r="F1" s="395"/>
      <c r="G1" s="395"/>
      <c r="H1" s="395"/>
    </row>
    <row r="2" spans="1:8" ht="19.5">
      <c r="A2" s="396" t="s">
        <v>456</v>
      </c>
      <c r="B2" s="396"/>
      <c r="C2" s="396"/>
      <c r="D2" s="396"/>
      <c r="E2" s="396"/>
      <c r="F2" s="396"/>
      <c r="G2" s="396"/>
      <c r="H2" s="396"/>
    </row>
    <row r="4" spans="1:8" ht="16.5">
      <c r="A4" s="25"/>
      <c r="B4" s="26"/>
      <c r="D4" s="25"/>
      <c r="E4" s="26"/>
      <c r="G4" s="25"/>
      <c r="H4" s="26"/>
    </row>
    <row r="5" spans="1:8" ht="16.5">
      <c r="A5" s="27" t="s">
        <v>134</v>
      </c>
      <c r="B5" s="302" t="s">
        <v>265</v>
      </c>
      <c r="D5" s="27" t="s">
        <v>135</v>
      </c>
      <c r="E5" s="302" t="s">
        <v>136</v>
      </c>
      <c r="G5" s="27" t="s">
        <v>137</v>
      </c>
      <c r="H5" s="302" t="s">
        <v>138</v>
      </c>
    </row>
    <row r="6" spans="1:8" ht="16.5">
      <c r="A6" s="28"/>
      <c r="B6" s="29"/>
      <c r="D6" s="28"/>
      <c r="E6" s="29"/>
      <c r="G6" s="30" t="s">
        <v>139</v>
      </c>
      <c r="H6" s="303" t="s">
        <v>140</v>
      </c>
    </row>
    <row r="8" spans="1:8" ht="15" customHeight="1">
      <c r="A8" s="36" t="s">
        <v>719</v>
      </c>
      <c r="B8" s="33" t="s">
        <v>5</v>
      </c>
      <c r="D8" s="32" t="s">
        <v>6</v>
      </c>
      <c r="E8" s="33" t="s">
        <v>7</v>
      </c>
      <c r="G8" s="32" t="s">
        <v>143</v>
      </c>
      <c r="H8" s="33" t="s">
        <v>144</v>
      </c>
    </row>
    <row r="9" spans="1:8" ht="15" customHeight="1">
      <c r="A9" s="32" t="s">
        <v>8</v>
      </c>
      <c r="B9" s="33" t="s">
        <v>9</v>
      </c>
      <c r="D9" s="34" t="s">
        <v>10</v>
      </c>
      <c r="E9" s="35" t="s">
        <v>11</v>
      </c>
      <c r="G9" s="34" t="s">
        <v>143</v>
      </c>
      <c r="H9" s="35" t="s">
        <v>144</v>
      </c>
    </row>
    <row r="10" spans="1:8" ht="15" customHeight="1">
      <c r="A10" s="32" t="s">
        <v>12</v>
      </c>
      <c r="D10" s="32" t="s">
        <v>111</v>
      </c>
      <c r="G10" s="32" t="s">
        <v>141</v>
      </c>
      <c r="H10" s="33" t="s">
        <v>142</v>
      </c>
    </row>
    <row r="11" spans="1:8" ht="15" customHeight="1">
      <c r="A11" s="32" t="s">
        <v>145</v>
      </c>
      <c r="B11" s="33" t="s">
        <v>586</v>
      </c>
      <c r="D11" s="32" t="s">
        <v>113</v>
      </c>
      <c r="E11" s="33" t="s">
        <v>146</v>
      </c>
      <c r="G11" s="32" t="s">
        <v>143</v>
      </c>
      <c r="H11" s="33" t="s">
        <v>144</v>
      </c>
    </row>
    <row r="12" spans="1:8" ht="15" customHeight="1">
      <c r="A12" s="32" t="s">
        <v>539</v>
      </c>
      <c r="D12" s="32" t="s">
        <v>735</v>
      </c>
      <c r="E12" s="33" t="s">
        <v>730</v>
      </c>
      <c r="G12" s="32" t="s">
        <v>143</v>
      </c>
      <c r="H12" s="33" t="s">
        <v>144</v>
      </c>
    </row>
    <row r="13" spans="1:8" ht="15" customHeight="1">
      <c r="A13" s="32" t="s">
        <v>147</v>
      </c>
      <c r="B13" s="33" t="s">
        <v>588</v>
      </c>
      <c r="D13" s="32" t="s">
        <v>114</v>
      </c>
      <c r="E13" s="33" t="s">
        <v>587</v>
      </c>
      <c r="G13" s="32" t="s">
        <v>143</v>
      </c>
      <c r="H13" s="33" t="s">
        <v>144</v>
      </c>
    </row>
    <row r="14" spans="1:8" ht="15" customHeight="1">
      <c r="A14" s="32" t="s">
        <v>148</v>
      </c>
      <c r="B14" s="33" t="s">
        <v>584</v>
      </c>
      <c r="D14" s="32" t="s">
        <v>115</v>
      </c>
      <c r="E14" s="33" t="s">
        <v>585</v>
      </c>
      <c r="G14" s="32" t="s">
        <v>143</v>
      </c>
      <c r="H14" s="33" t="s">
        <v>144</v>
      </c>
    </row>
    <row r="15" spans="1:8" ht="15" customHeight="1">
      <c r="A15" s="32" t="s">
        <v>149</v>
      </c>
      <c r="B15" s="111"/>
      <c r="D15" s="34" t="s">
        <v>116</v>
      </c>
      <c r="E15" s="33"/>
      <c r="G15" s="32" t="s">
        <v>143</v>
      </c>
      <c r="H15" s="33" t="s">
        <v>144</v>
      </c>
    </row>
    <row r="16" spans="1:8" ht="15" customHeight="1">
      <c r="A16" s="32" t="s">
        <v>529</v>
      </c>
      <c r="B16" s="111" t="s">
        <v>530</v>
      </c>
      <c r="D16" s="34" t="s">
        <v>479</v>
      </c>
      <c r="E16" s="33" t="s">
        <v>480</v>
      </c>
      <c r="G16" s="32" t="s">
        <v>141</v>
      </c>
      <c r="H16" s="33" t="s">
        <v>142</v>
      </c>
    </row>
    <row r="17" ht="15" customHeight="1"/>
    <row r="18" spans="1:8" ht="15" customHeight="1">
      <c r="A18" s="31" t="s">
        <v>575</v>
      </c>
      <c r="B18" s="33" t="s">
        <v>535</v>
      </c>
      <c r="D18" s="34" t="s">
        <v>537</v>
      </c>
      <c r="E18" s="33" t="s">
        <v>536</v>
      </c>
      <c r="G18" s="32" t="s">
        <v>141</v>
      </c>
      <c r="H18" s="33" t="s">
        <v>142</v>
      </c>
    </row>
    <row r="19" spans="1:8" ht="15" customHeight="1">
      <c r="A19" s="32" t="s">
        <v>534</v>
      </c>
      <c r="B19" s="33" t="s">
        <v>178</v>
      </c>
      <c r="D19" s="32" t="s">
        <v>117</v>
      </c>
      <c r="E19" s="33" t="s">
        <v>150</v>
      </c>
      <c r="G19" s="32" t="s">
        <v>143</v>
      </c>
      <c r="H19" s="33" t="s">
        <v>144</v>
      </c>
    </row>
    <row r="20" spans="1:8" ht="15" customHeight="1">
      <c r="A20" s="32" t="s">
        <v>845</v>
      </c>
      <c r="B20" s="33" t="s">
        <v>847</v>
      </c>
      <c r="D20" s="32" t="s">
        <v>846</v>
      </c>
      <c r="E20" s="33" t="s">
        <v>844</v>
      </c>
      <c r="G20" s="32" t="s">
        <v>141</v>
      </c>
      <c r="H20" s="33" t="s">
        <v>142</v>
      </c>
    </row>
    <row r="21" spans="1:8" ht="15" customHeight="1">
      <c r="A21" s="32" t="s">
        <v>459</v>
      </c>
      <c r="B21" s="33" t="s">
        <v>151</v>
      </c>
      <c r="D21" s="32" t="s">
        <v>731</v>
      </c>
      <c r="E21" s="33" t="s">
        <v>732</v>
      </c>
      <c r="G21" s="32" t="s">
        <v>141</v>
      </c>
      <c r="H21" s="33" t="s">
        <v>142</v>
      </c>
    </row>
    <row r="22" spans="1:8" ht="15" customHeight="1">
      <c r="A22" s="32" t="s">
        <v>815</v>
      </c>
      <c r="B22" s="33" t="s">
        <v>816</v>
      </c>
      <c r="D22" s="32" t="s">
        <v>817</v>
      </c>
      <c r="E22" s="33" t="s">
        <v>818</v>
      </c>
      <c r="G22" s="32" t="s">
        <v>141</v>
      </c>
      <c r="H22" s="33" t="s">
        <v>142</v>
      </c>
    </row>
    <row r="23" ht="15" customHeight="1"/>
    <row r="24" spans="1:8" ht="15" customHeight="1">
      <c r="A24" s="31" t="s">
        <v>598</v>
      </c>
      <c r="D24" s="32" t="s">
        <v>599</v>
      </c>
      <c r="G24" s="32" t="s">
        <v>141</v>
      </c>
      <c r="H24" s="33" t="s">
        <v>142</v>
      </c>
    </row>
    <row r="25" spans="1:8" ht="15" customHeight="1">
      <c r="A25" s="32" t="s">
        <v>600</v>
      </c>
      <c r="B25" s="33" t="s">
        <v>452</v>
      </c>
      <c r="D25" s="32" t="s">
        <v>118</v>
      </c>
      <c r="E25" s="33" t="s">
        <v>473</v>
      </c>
      <c r="G25" s="32" t="s">
        <v>141</v>
      </c>
      <c r="H25" s="33" t="s">
        <v>142</v>
      </c>
    </row>
    <row r="26" spans="1:8" ht="15" customHeight="1">
      <c r="A26" s="32" t="s">
        <v>836</v>
      </c>
      <c r="B26" s="33" t="s">
        <v>837</v>
      </c>
      <c r="D26" s="32" t="s">
        <v>834</v>
      </c>
      <c r="E26" s="33" t="s">
        <v>835</v>
      </c>
      <c r="G26" s="32" t="s">
        <v>141</v>
      </c>
      <c r="H26" s="33" t="s">
        <v>142</v>
      </c>
    </row>
    <row r="27" spans="1:8" ht="15" customHeight="1">
      <c r="A27" s="32" t="s">
        <v>706</v>
      </c>
      <c r="B27" s="33" t="s">
        <v>707</v>
      </c>
      <c r="D27" s="32" t="s">
        <v>702</v>
      </c>
      <c r="E27" s="33" t="s">
        <v>703</v>
      </c>
      <c r="G27" s="32" t="s">
        <v>141</v>
      </c>
      <c r="H27" s="33" t="s">
        <v>142</v>
      </c>
    </row>
    <row r="28" spans="1:8" ht="15" customHeight="1">
      <c r="A28" s="32" t="s">
        <v>710</v>
      </c>
      <c r="B28" s="33" t="s">
        <v>582</v>
      </c>
      <c r="D28" s="32" t="s">
        <v>712</v>
      </c>
      <c r="E28" s="33" t="s">
        <v>583</v>
      </c>
      <c r="G28" s="38" t="s">
        <v>141</v>
      </c>
      <c r="H28" s="39" t="s">
        <v>142</v>
      </c>
    </row>
    <row r="29" spans="1:8" ht="15" customHeight="1">
      <c r="A29" s="32" t="s">
        <v>472</v>
      </c>
      <c r="B29" s="33" t="s">
        <v>102</v>
      </c>
      <c r="D29" s="32" t="s">
        <v>471</v>
      </c>
      <c r="E29" s="33" t="s">
        <v>470</v>
      </c>
      <c r="G29" s="32" t="s">
        <v>141</v>
      </c>
      <c r="H29" s="33" t="s">
        <v>142</v>
      </c>
    </row>
    <row r="30" ht="15" customHeight="1"/>
    <row r="31" spans="1:8" ht="27" customHeight="1">
      <c r="A31" s="34" t="s">
        <v>802</v>
      </c>
      <c r="D31" s="38" t="s">
        <v>280</v>
      </c>
      <c r="E31" s="33"/>
      <c r="G31" s="38" t="s">
        <v>141</v>
      </c>
      <c r="H31" s="39" t="s">
        <v>142</v>
      </c>
    </row>
    <row r="32" ht="15" customHeight="1"/>
    <row r="33" spans="1:8" ht="15" customHeight="1">
      <c r="A33" s="31" t="s">
        <v>569</v>
      </c>
      <c r="B33" s="33" t="s">
        <v>453</v>
      </c>
      <c r="D33" s="32" t="s">
        <v>279</v>
      </c>
      <c r="E33" s="33" t="s">
        <v>454</v>
      </c>
      <c r="G33" s="32" t="s">
        <v>141</v>
      </c>
      <c r="H33" s="33" t="s">
        <v>142</v>
      </c>
    </row>
    <row r="34" spans="1:8" ht="15" customHeight="1">
      <c r="A34" s="32" t="s">
        <v>720</v>
      </c>
      <c r="B34" s="33" t="s">
        <v>721</v>
      </c>
      <c r="D34" s="32" t="s">
        <v>722</v>
      </c>
      <c r="E34" s="33" t="s">
        <v>478</v>
      </c>
      <c r="G34" s="38" t="s">
        <v>141</v>
      </c>
      <c r="H34" s="39" t="s">
        <v>142</v>
      </c>
    </row>
    <row r="35" spans="1:8" ht="15" customHeight="1">
      <c r="A35" s="32" t="s">
        <v>723</v>
      </c>
      <c r="B35" s="33" t="s">
        <v>724</v>
      </c>
      <c r="D35" s="32" t="s">
        <v>716</v>
      </c>
      <c r="E35" s="33" t="s">
        <v>717</v>
      </c>
      <c r="G35" s="38" t="s">
        <v>141</v>
      </c>
      <c r="H35" s="39" t="s">
        <v>142</v>
      </c>
    </row>
    <row r="36" spans="1:8" ht="15" customHeight="1">
      <c r="A36" s="32" t="s">
        <v>651</v>
      </c>
      <c r="B36" s="33" t="s">
        <v>652</v>
      </c>
      <c r="D36" s="32" t="s">
        <v>653</v>
      </c>
      <c r="E36" s="33" t="s">
        <v>654</v>
      </c>
      <c r="G36" s="32" t="s">
        <v>141</v>
      </c>
      <c r="H36" s="33" t="s">
        <v>142</v>
      </c>
    </row>
    <row r="37" ht="15" customHeight="1"/>
    <row r="38" spans="1:8" ht="15" customHeight="1">
      <c r="A38" s="31" t="s">
        <v>574</v>
      </c>
      <c r="D38" s="32" t="s">
        <v>570</v>
      </c>
      <c r="E38" s="33" t="s">
        <v>572</v>
      </c>
      <c r="G38" s="32" t="s">
        <v>143</v>
      </c>
      <c r="H38" s="33" t="s">
        <v>144</v>
      </c>
    </row>
    <row r="39" spans="1:8" ht="15" customHeight="1">
      <c r="A39" s="32" t="s">
        <v>726</v>
      </c>
      <c r="B39" s="33" t="s">
        <v>727</v>
      </c>
      <c r="D39" s="32" t="s">
        <v>734</v>
      </c>
      <c r="E39" s="33" t="s">
        <v>728</v>
      </c>
      <c r="G39" s="32" t="s">
        <v>141</v>
      </c>
      <c r="H39" s="33" t="s">
        <v>142</v>
      </c>
    </row>
    <row r="40" spans="1:8" ht="15" customHeight="1">
      <c r="A40" s="34"/>
      <c r="D40" s="32"/>
      <c r="E40" s="32"/>
      <c r="G40" s="38"/>
      <c r="H40" s="39"/>
    </row>
    <row r="41" spans="1:8" ht="15" customHeight="1">
      <c r="A41" s="31" t="s">
        <v>573</v>
      </c>
      <c r="B41" s="33" t="s">
        <v>531</v>
      </c>
      <c r="D41" s="32" t="s">
        <v>533</v>
      </c>
      <c r="E41" s="33" t="s">
        <v>532</v>
      </c>
      <c r="G41" s="32" t="s">
        <v>143</v>
      </c>
      <c r="H41" s="33" t="s">
        <v>144</v>
      </c>
    </row>
    <row r="42" spans="1:8" ht="15" customHeight="1">
      <c r="A42" s="32" t="s">
        <v>13</v>
      </c>
      <c r="D42" s="32" t="s">
        <v>119</v>
      </c>
      <c r="G42" s="32" t="s">
        <v>143</v>
      </c>
      <c r="H42" s="33" t="s">
        <v>144</v>
      </c>
    </row>
    <row r="43" spans="1:8" ht="15" customHeight="1">
      <c r="A43" s="32" t="s">
        <v>810</v>
      </c>
      <c r="B43" s="33" t="s">
        <v>811</v>
      </c>
      <c r="D43" s="32" t="s">
        <v>813</v>
      </c>
      <c r="E43" s="33" t="s">
        <v>812</v>
      </c>
      <c r="G43" s="32" t="s">
        <v>141</v>
      </c>
      <c r="H43" s="33" t="s">
        <v>142</v>
      </c>
    </row>
    <row r="44" spans="1:8" ht="15" customHeight="1">
      <c r="A44" s="32" t="s">
        <v>153</v>
      </c>
      <c r="B44" s="33" t="s">
        <v>179</v>
      </c>
      <c r="D44" s="32" t="s">
        <v>120</v>
      </c>
      <c r="E44" s="33" t="s">
        <v>154</v>
      </c>
      <c r="G44" s="32" t="s">
        <v>141</v>
      </c>
      <c r="H44" s="33" t="s">
        <v>142</v>
      </c>
    </row>
    <row r="45" spans="1:8" ht="15" customHeight="1">
      <c r="A45" s="32" t="s">
        <v>155</v>
      </c>
      <c r="B45" s="33" t="s">
        <v>156</v>
      </c>
      <c r="D45" s="32" t="s">
        <v>121</v>
      </c>
      <c r="E45" s="33" t="s">
        <v>157</v>
      </c>
      <c r="G45" s="32" t="s">
        <v>143</v>
      </c>
      <c r="H45" s="33" t="s">
        <v>144</v>
      </c>
    </row>
    <row r="46" spans="1:8" ht="15" customHeight="1">
      <c r="A46" s="32" t="s">
        <v>158</v>
      </c>
      <c r="D46" s="32" t="s">
        <v>122</v>
      </c>
      <c r="E46" s="33" t="s">
        <v>159</v>
      </c>
      <c r="G46" s="32" t="s">
        <v>141</v>
      </c>
      <c r="H46" s="33" t="s">
        <v>142</v>
      </c>
    </row>
    <row r="47" ht="15" customHeight="1"/>
    <row r="48" spans="1:8" ht="15" customHeight="1">
      <c r="A48" s="31" t="s">
        <v>538</v>
      </c>
      <c r="B48" s="33" t="s">
        <v>160</v>
      </c>
      <c r="D48" s="32" t="s">
        <v>123</v>
      </c>
      <c r="E48" s="33" t="s">
        <v>161</v>
      </c>
      <c r="G48" s="32" t="s">
        <v>143</v>
      </c>
      <c r="H48" s="33" t="s">
        <v>144</v>
      </c>
    </row>
    <row r="49" ht="15" customHeight="1"/>
    <row r="50" spans="1:8" ht="15" customHeight="1">
      <c r="A50" s="31" t="s">
        <v>458</v>
      </c>
      <c r="B50" s="33" t="s">
        <v>477</v>
      </c>
      <c r="D50" s="32" t="s">
        <v>124</v>
      </c>
      <c r="E50" s="33" t="s">
        <v>476</v>
      </c>
      <c r="G50" s="32" t="s">
        <v>141</v>
      </c>
      <c r="H50" s="33" t="s">
        <v>142</v>
      </c>
    </row>
    <row r="51" spans="1:8" ht="15" customHeight="1">
      <c r="A51" s="32" t="s">
        <v>162</v>
      </c>
      <c r="D51" s="32" t="s">
        <v>125</v>
      </c>
      <c r="G51" s="32" t="s">
        <v>141</v>
      </c>
      <c r="H51" s="33" t="s">
        <v>142</v>
      </c>
    </row>
    <row r="52" spans="1:8" ht="15" customHeight="1">
      <c r="A52" s="32" t="s">
        <v>542</v>
      </c>
      <c r="B52" s="33" t="s">
        <v>543</v>
      </c>
      <c r="D52" s="32" t="s">
        <v>541</v>
      </c>
      <c r="E52" s="33" t="s">
        <v>540</v>
      </c>
      <c r="G52" s="32" t="s">
        <v>276</v>
      </c>
      <c r="H52" s="33" t="s">
        <v>142</v>
      </c>
    </row>
    <row r="53" spans="1:8" ht="15" customHeight="1">
      <c r="A53" s="32" t="s">
        <v>163</v>
      </c>
      <c r="B53" s="33" t="s">
        <v>475</v>
      </c>
      <c r="D53" s="32" t="s">
        <v>126</v>
      </c>
      <c r="E53" s="33" t="s">
        <v>164</v>
      </c>
      <c r="G53" s="32" t="s">
        <v>141</v>
      </c>
      <c r="H53" s="33" t="s">
        <v>142</v>
      </c>
    </row>
    <row r="54" spans="1:8" ht="27" customHeight="1">
      <c r="A54" s="34" t="s">
        <v>165</v>
      </c>
      <c r="D54" s="38" t="s">
        <v>166</v>
      </c>
      <c r="G54" s="38" t="s">
        <v>143</v>
      </c>
      <c r="H54" s="39" t="s">
        <v>144</v>
      </c>
    </row>
    <row r="55" ht="15" customHeight="1"/>
    <row r="56" spans="1:8" ht="15" customHeight="1">
      <c r="A56" s="31" t="s">
        <v>840</v>
      </c>
      <c r="D56" s="32" t="s">
        <v>127</v>
      </c>
      <c r="G56" s="32" t="s">
        <v>141</v>
      </c>
      <c r="H56" s="33" t="s">
        <v>142</v>
      </c>
    </row>
    <row r="57" ht="15" customHeight="1"/>
    <row r="58" spans="1:8" ht="15" customHeight="1">
      <c r="A58" s="31" t="s">
        <v>544</v>
      </c>
      <c r="B58" s="33" t="s">
        <v>167</v>
      </c>
      <c r="D58" s="32" t="s">
        <v>128</v>
      </c>
      <c r="E58" s="33" t="s">
        <v>168</v>
      </c>
      <c r="G58" s="32" t="s">
        <v>141</v>
      </c>
      <c r="H58" s="33" t="s">
        <v>142</v>
      </c>
    </row>
    <row r="59" spans="1:8" ht="15" customHeight="1">
      <c r="A59" s="32" t="s">
        <v>833</v>
      </c>
      <c r="B59" s="33"/>
      <c r="D59" s="32" t="s">
        <v>832</v>
      </c>
      <c r="E59" s="33"/>
      <c r="G59" s="38" t="s">
        <v>143</v>
      </c>
      <c r="H59" s="39" t="s">
        <v>144</v>
      </c>
    </row>
    <row r="60" spans="1:8" ht="15" customHeight="1">
      <c r="A60" s="32" t="s">
        <v>664</v>
      </c>
      <c r="B60" s="33" t="s">
        <v>665</v>
      </c>
      <c r="D60" s="32" t="s">
        <v>666</v>
      </c>
      <c r="E60" s="33" t="s">
        <v>667</v>
      </c>
      <c r="G60" s="38" t="s">
        <v>143</v>
      </c>
      <c r="H60" s="39" t="s">
        <v>144</v>
      </c>
    </row>
    <row r="61" spans="1:8" ht="15" customHeight="1">
      <c r="A61" s="32" t="s">
        <v>463</v>
      </c>
      <c r="B61" s="33"/>
      <c r="D61" s="32" t="s">
        <v>464</v>
      </c>
      <c r="E61" s="32"/>
      <c r="G61" s="32" t="s">
        <v>460</v>
      </c>
      <c r="H61" s="33" t="s">
        <v>142</v>
      </c>
    </row>
    <row r="62" spans="1:8" ht="15" customHeight="1">
      <c r="A62" s="32" t="s">
        <v>169</v>
      </c>
      <c r="B62" s="33" t="s">
        <v>170</v>
      </c>
      <c r="D62" s="32" t="s">
        <v>129</v>
      </c>
      <c r="E62" s="33" t="s">
        <v>171</v>
      </c>
      <c r="G62" s="32" t="s">
        <v>141</v>
      </c>
      <c r="H62" s="33" t="s">
        <v>142</v>
      </c>
    </row>
    <row r="63" spans="1:8" ht="15" customHeight="1">
      <c r="A63" s="32" t="s">
        <v>658</v>
      </c>
      <c r="B63" s="33" t="s">
        <v>661</v>
      </c>
      <c r="D63" s="32" t="s">
        <v>660</v>
      </c>
      <c r="E63" s="33" t="s">
        <v>659</v>
      </c>
      <c r="G63" s="32" t="s">
        <v>141</v>
      </c>
      <c r="H63" s="33" t="s">
        <v>142</v>
      </c>
    </row>
    <row r="64" ht="15" customHeight="1"/>
    <row r="65" spans="1:8" ht="15" customHeight="1">
      <c r="A65" s="31" t="s">
        <v>841</v>
      </c>
      <c r="D65" s="32" t="s">
        <v>842</v>
      </c>
      <c r="G65" s="32" t="s">
        <v>141</v>
      </c>
      <c r="H65" s="33" t="s">
        <v>142</v>
      </c>
    </row>
    <row r="66" spans="1:8" ht="15" customHeight="1">
      <c r="A66" s="32"/>
      <c r="D66" s="32"/>
      <c r="G66" s="32"/>
      <c r="H66" s="33"/>
    </row>
    <row r="67" spans="1:8" ht="15" customHeight="1">
      <c r="A67" s="31" t="s">
        <v>172</v>
      </c>
      <c r="D67" s="32" t="s">
        <v>130</v>
      </c>
      <c r="G67" s="32" t="s">
        <v>141</v>
      </c>
      <c r="H67" s="33" t="s">
        <v>142</v>
      </c>
    </row>
    <row r="68" spans="1:8" ht="15" customHeight="1">
      <c r="A68" s="32" t="s">
        <v>656</v>
      </c>
      <c r="D68" s="32" t="s">
        <v>657</v>
      </c>
      <c r="G68" s="32" t="s">
        <v>141</v>
      </c>
      <c r="H68" s="33" t="s">
        <v>142</v>
      </c>
    </row>
    <row r="69" spans="1:8" ht="15" customHeight="1">
      <c r="A69" s="32" t="s">
        <v>736</v>
      </c>
      <c r="D69" s="32" t="s">
        <v>714</v>
      </c>
      <c r="G69" s="32" t="s">
        <v>141</v>
      </c>
      <c r="H69" s="33" t="s">
        <v>142</v>
      </c>
    </row>
    <row r="70" ht="15" customHeight="1"/>
    <row r="71" spans="1:8" ht="27" customHeight="1">
      <c r="A71" s="37" t="s">
        <v>545</v>
      </c>
      <c r="D71" s="38" t="s">
        <v>131</v>
      </c>
      <c r="E71" s="39" t="s">
        <v>173</v>
      </c>
      <c r="G71" s="38" t="s">
        <v>143</v>
      </c>
      <c r="H71" s="39" t="s">
        <v>144</v>
      </c>
    </row>
    <row r="72" spans="1:8" ht="15" customHeight="1">
      <c r="A72" s="34" t="s">
        <v>589</v>
      </c>
      <c r="B72" s="33" t="s">
        <v>592</v>
      </c>
      <c r="D72" s="38" t="s">
        <v>590</v>
      </c>
      <c r="E72" s="39" t="s">
        <v>591</v>
      </c>
      <c r="G72" s="38" t="s">
        <v>143</v>
      </c>
      <c r="H72" s="39" t="s">
        <v>144</v>
      </c>
    </row>
    <row r="73" spans="1:8" ht="15" customHeight="1">
      <c r="A73" s="222" t="s">
        <v>709</v>
      </c>
      <c r="B73" s="223"/>
      <c r="C73" s="223"/>
      <c r="D73" s="222" t="s">
        <v>709</v>
      </c>
      <c r="E73" s="223"/>
      <c r="F73" s="223"/>
      <c r="G73" s="222" t="s">
        <v>141</v>
      </c>
      <c r="H73" s="224" t="s">
        <v>142</v>
      </c>
    </row>
    <row r="74" spans="1:8" ht="15" customHeight="1">
      <c r="A74" s="32" t="s">
        <v>174</v>
      </c>
      <c r="B74" s="33" t="s">
        <v>278</v>
      </c>
      <c r="D74" s="32" t="s">
        <v>132</v>
      </c>
      <c r="E74" s="33" t="s">
        <v>175</v>
      </c>
      <c r="G74" s="32" t="s">
        <v>141</v>
      </c>
      <c r="H74" s="33" t="s">
        <v>142</v>
      </c>
    </row>
    <row r="75" spans="1:8" ht="15" customHeight="1">
      <c r="A75" s="32" t="s">
        <v>725</v>
      </c>
      <c r="B75" s="33"/>
      <c r="D75" s="32" t="s">
        <v>718</v>
      </c>
      <c r="E75" s="33"/>
      <c r="G75" s="32" t="s">
        <v>141</v>
      </c>
      <c r="H75" s="33" t="s">
        <v>142</v>
      </c>
    </row>
    <row r="76" spans="1:8" ht="15" customHeight="1">
      <c r="A76" s="32" t="s">
        <v>176</v>
      </c>
      <c r="B76" s="33" t="s">
        <v>461</v>
      </c>
      <c r="D76" s="32" t="s">
        <v>180</v>
      </c>
      <c r="E76" s="33" t="s">
        <v>181</v>
      </c>
      <c r="G76" s="32" t="s">
        <v>141</v>
      </c>
      <c r="H76" s="33" t="s">
        <v>142</v>
      </c>
    </row>
    <row r="77" spans="1:8" ht="15" customHeight="1">
      <c r="A77" s="32" t="s">
        <v>466</v>
      </c>
      <c r="B77" s="33" t="s">
        <v>474</v>
      </c>
      <c r="D77" s="32" t="s">
        <v>467</v>
      </c>
      <c r="E77" s="33" t="s">
        <v>468</v>
      </c>
      <c r="G77" s="32" t="s">
        <v>141</v>
      </c>
      <c r="H77" s="33" t="s">
        <v>142</v>
      </c>
    </row>
    <row r="78" spans="1:8" ht="15" customHeight="1">
      <c r="A78" s="32" t="s">
        <v>829</v>
      </c>
      <c r="B78" s="33"/>
      <c r="D78" s="32" t="s">
        <v>830</v>
      </c>
      <c r="E78" s="39" t="s">
        <v>831</v>
      </c>
      <c r="G78" s="32" t="s">
        <v>152</v>
      </c>
      <c r="H78" s="33" t="s">
        <v>144</v>
      </c>
    </row>
    <row r="79" ht="15" customHeight="1"/>
    <row r="80" spans="1:8" ht="15" customHeight="1">
      <c r="A80" s="32" t="s">
        <v>804</v>
      </c>
      <c r="B80" s="33" t="s">
        <v>805</v>
      </c>
      <c r="D80" s="32" t="s">
        <v>806</v>
      </c>
      <c r="E80" s="33" t="s">
        <v>807</v>
      </c>
      <c r="G80" s="32" t="s">
        <v>141</v>
      </c>
      <c r="H80" s="33" t="s">
        <v>142</v>
      </c>
    </row>
    <row r="81" spans="1:8" ht="15" customHeight="1">
      <c r="A81" s="32" t="s">
        <v>803</v>
      </c>
      <c r="B81" s="33" t="s">
        <v>564</v>
      </c>
      <c r="D81" s="32" t="s">
        <v>562</v>
      </c>
      <c r="E81" s="33" t="s">
        <v>571</v>
      </c>
      <c r="G81" s="32" t="s">
        <v>152</v>
      </c>
      <c r="H81" s="33" t="s">
        <v>144</v>
      </c>
    </row>
    <row r="82" spans="1:8" ht="15" customHeight="1">
      <c r="A82" s="32" t="s">
        <v>561</v>
      </c>
      <c r="D82" s="32" t="s">
        <v>469</v>
      </c>
      <c r="E82" s="33" t="s">
        <v>601</v>
      </c>
      <c r="G82" s="32" t="s">
        <v>141</v>
      </c>
      <c r="H82" s="33" t="s">
        <v>142</v>
      </c>
    </row>
    <row r="83" spans="1:8" ht="15" customHeight="1">
      <c r="A83" s="32"/>
      <c r="D83" s="32"/>
      <c r="E83" s="33"/>
      <c r="G83" s="32"/>
      <c r="H83" s="33"/>
    </row>
    <row r="84" spans="1:8" ht="15" customHeight="1">
      <c r="A84" s="32" t="s">
        <v>824</v>
      </c>
      <c r="D84" s="32" t="s">
        <v>823</v>
      </c>
      <c r="G84" s="32" t="s">
        <v>141</v>
      </c>
      <c r="H84" s="33" t="s">
        <v>142</v>
      </c>
    </row>
    <row r="85" spans="1:8" ht="15" customHeight="1">
      <c r="A85" s="32"/>
      <c r="D85" s="32"/>
      <c r="E85" s="33"/>
      <c r="G85" s="32"/>
      <c r="H85" s="33"/>
    </row>
    <row r="86" spans="1:8" ht="15" customHeight="1">
      <c r="A86" s="32" t="s">
        <v>827</v>
      </c>
      <c r="B86" s="33" t="s">
        <v>828</v>
      </c>
      <c r="D86" s="32" t="s">
        <v>825</v>
      </c>
      <c r="E86" s="33" t="s">
        <v>826</v>
      </c>
      <c r="G86" s="32" t="s">
        <v>141</v>
      </c>
      <c r="H86" s="33" t="s">
        <v>142</v>
      </c>
    </row>
    <row r="87" spans="1:8" ht="15" customHeight="1">
      <c r="A87" s="32"/>
      <c r="D87" s="32"/>
      <c r="E87" s="33"/>
      <c r="G87" s="32"/>
      <c r="H87" s="33"/>
    </row>
    <row r="88" spans="1:8" ht="15" customHeight="1">
      <c r="A88" s="32" t="s">
        <v>820</v>
      </c>
      <c r="B88" s="33" t="s">
        <v>819</v>
      </c>
      <c r="D88" s="32" t="s">
        <v>822</v>
      </c>
      <c r="E88" s="33" t="s">
        <v>821</v>
      </c>
      <c r="G88" s="32" t="s">
        <v>141</v>
      </c>
      <c r="H88" s="33" t="s">
        <v>142</v>
      </c>
    </row>
    <row r="89" ht="15" customHeight="1"/>
    <row r="90" spans="1:8" ht="15" customHeight="1">
      <c r="A90" s="20" t="s">
        <v>851</v>
      </c>
      <c r="B90" s="304" t="s">
        <v>850</v>
      </c>
      <c r="D90" s="305" t="s">
        <v>848</v>
      </c>
      <c r="E90" s="304" t="s">
        <v>849</v>
      </c>
      <c r="G90" s="32" t="s">
        <v>141</v>
      </c>
      <c r="H90" s="33" t="s">
        <v>142</v>
      </c>
    </row>
    <row r="91" spans="1:8" ht="15" customHeight="1">
      <c r="A91" s="32" t="s">
        <v>853</v>
      </c>
      <c r="D91" s="32" t="s">
        <v>455</v>
      </c>
      <c r="G91" s="32" t="s">
        <v>141</v>
      </c>
      <c r="H91" s="33" t="s">
        <v>142</v>
      </c>
    </row>
    <row r="92" spans="1:8" ht="15" customHeight="1">
      <c r="A92" s="32" t="s">
        <v>852</v>
      </c>
      <c r="D92" s="32" t="s">
        <v>277</v>
      </c>
      <c r="G92" s="32" t="s">
        <v>141</v>
      </c>
      <c r="H92" s="33" t="s">
        <v>142</v>
      </c>
    </row>
    <row r="93" spans="1:8" ht="27" customHeight="1">
      <c r="A93" s="34" t="s">
        <v>593</v>
      </c>
      <c r="D93" s="38" t="s">
        <v>177</v>
      </c>
      <c r="E93" s="39"/>
      <c r="G93" s="38" t="s">
        <v>141</v>
      </c>
      <c r="H93" s="39" t="s">
        <v>142</v>
      </c>
    </row>
    <row r="94" spans="1:8" ht="16.5">
      <c r="A94" s="34" t="s">
        <v>839</v>
      </c>
      <c r="B94" s="304" t="s">
        <v>855</v>
      </c>
      <c r="D94" s="38" t="s">
        <v>838</v>
      </c>
      <c r="E94" s="39" t="s">
        <v>856</v>
      </c>
      <c r="G94" s="38" t="s">
        <v>141</v>
      </c>
      <c r="H94" s="39" t="s">
        <v>142</v>
      </c>
    </row>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sheetProtection/>
  <mergeCells count="2">
    <mergeCell ref="A1:H1"/>
    <mergeCell ref="A2:H2"/>
  </mergeCells>
  <printOptions horizontalCentered="1"/>
  <pageMargins left="0.196850393700787" right="0.196850393700787" top="0.31496062992126" bottom="0.236220472440945" header="0.511811023622047" footer="0.511811023622047"/>
  <pageSetup fitToHeight="0" fitToWidth="1" horizontalDpi="600" verticalDpi="600" orientation="landscape" paperSize="9" scale="96" r:id="rId1"/>
  <rowBreaks count="2" manualBreakCount="2">
    <brk id="37" max="7" man="1"/>
    <brk id="66" max="7" man="1"/>
  </rowBreaks>
</worksheet>
</file>

<file path=xl/worksheets/sheet4.xml><?xml version="1.0" encoding="utf-8"?>
<worksheet xmlns="http://schemas.openxmlformats.org/spreadsheetml/2006/main" xmlns:r="http://schemas.openxmlformats.org/officeDocument/2006/relationships">
  <dimension ref="A1:N31"/>
  <sheetViews>
    <sheetView zoomScale="80" zoomScaleNormal="80"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9" width="11.75390625" style="13" bestFit="1" customWidth="1"/>
    <col min="10" max="16384" width="9.00390625" style="13" customWidth="1"/>
  </cols>
  <sheetData>
    <row r="1" s="43" customFormat="1" ht="6" customHeight="1" thickBot="1">
      <c r="H1" s="73"/>
    </row>
    <row r="2" spans="1:8" s="8" customFormat="1" ht="31.5" customHeight="1" thickBot="1">
      <c r="A2" s="307" t="s">
        <v>202</v>
      </c>
      <c r="B2" s="307"/>
      <c r="C2" s="307"/>
      <c r="D2" s="307"/>
      <c r="E2" s="307"/>
      <c r="F2" s="307"/>
      <c r="G2" s="307"/>
      <c r="H2" s="104" t="s">
        <v>634</v>
      </c>
    </row>
    <row r="3" spans="1:8" s="8" customFormat="1" ht="25.5" customHeight="1">
      <c r="A3" s="321" t="str">
        <f>'Form HKLQ1-1'!A3:H3</f>
        <v>二零二零年一月至六月
January to June 2020</v>
      </c>
      <c r="B3" s="321"/>
      <c r="C3" s="321"/>
      <c r="D3" s="321"/>
      <c r="E3" s="321"/>
      <c r="F3" s="321"/>
      <c r="G3" s="321"/>
      <c r="H3" s="93"/>
    </row>
    <row r="4" spans="1:8" ht="3" customHeight="1">
      <c r="A4" s="2"/>
      <c r="B4" s="2"/>
      <c r="C4" s="2"/>
      <c r="D4" s="3"/>
      <c r="E4" s="3"/>
      <c r="F4" s="3"/>
      <c r="G4" s="1"/>
      <c r="H4" s="1"/>
    </row>
    <row r="5" spans="1:8" ht="3" customHeight="1">
      <c r="A5" s="1"/>
      <c r="B5" s="1"/>
      <c r="C5" s="5"/>
      <c r="D5" s="5"/>
      <c r="E5" s="5"/>
      <c r="F5" s="5"/>
      <c r="G5" s="1"/>
      <c r="H5" s="1"/>
    </row>
    <row r="6" spans="1:8" s="41" customFormat="1" ht="3" customHeight="1">
      <c r="A6" s="313"/>
      <c r="B6" s="313"/>
      <c r="C6" s="70"/>
      <c r="D6" s="70"/>
      <c r="E6" s="70"/>
      <c r="F6" s="70"/>
      <c r="G6" s="72"/>
      <c r="H6" s="72"/>
    </row>
    <row r="7" spans="1:8" s="41" customFormat="1" ht="27" customHeight="1">
      <c r="A7" s="313" t="s">
        <v>632</v>
      </c>
      <c r="B7" s="313"/>
      <c r="C7" s="313"/>
      <c r="D7" s="313"/>
      <c r="E7" s="313"/>
      <c r="F7" s="313"/>
      <c r="G7" s="72"/>
      <c r="H7" s="72"/>
    </row>
    <row r="8" spans="1:8" ht="6" customHeight="1">
      <c r="A8" s="7"/>
      <c r="B8" s="1"/>
      <c r="C8" s="5"/>
      <c r="D8" s="5"/>
      <c r="E8" s="5"/>
      <c r="F8" s="5"/>
      <c r="G8" s="1"/>
      <c r="H8" s="1"/>
    </row>
    <row r="9" spans="1:8" s="43" customFormat="1" ht="21" customHeight="1">
      <c r="A9" s="42"/>
      <c r="B9" s="42"/>
      <c r="C9" s="308" t="s">
        <v>635</v>
      </c>
      <c r="D9" s="309"/>
      <c r="E9" s="309"/>
      <c r="F9" s="309"/>
      <c r="G9" s="309"/>
      <c r="H9" s="310"/>
    </row>
    <row r="10" spans="1:8" s="43" customFormat="1" ht="54" customHeight="1">
      <c r="A10" s="47" t="s">
        <v>287</v>
      </c>
      <c r="B10" s="48" t="s">
        <v>288</v>
      </c>
      <c r="C10" s="199" t="s">
        <v>636</v>
      </c>
      <c r="D10" s="199" t="s">
        <v>637</v>
      </c>
      <c r="E10" s="199" t="s">
        <v>638</v>
      </c>
      <c r="F10" s="199" t="s">
        <v>639</v>
      </c>
      <c r="G10" s="199" t="s">
        <v>640</v>
      </c>
      <c r="H10" s="48" t="s">
        <v>14</v>
      </c>
    </row>
    <row r="11" spans="1:11" s="43" customFormat="1" ht="21" customHeight="1">
      <c r="A11" s="51" t="s">
        <v>294</v>
      </c>
      <c r="B11" s="52" t="s">
        <v>295</v>
      </c>
      <c r="C11" s="55" t="s">
        <v>271</v>
      </c>
      <c r="D11" s="55" t="s">
        <v>271</v>
      </c>
      <c r="E11" s="55" t="s">
        <v>271</v>
      </c>
      <c r="F11" s="55" t="s">
        <v>271</v>
      </c>
      <c r="G11" s="55" t="s">
        <v>271</v>
      </c>
      <c r="H11" s="55" t="s">
        <v>271</v>
      </c>
      <c r="I11" s="286" t="s">
        <v>808</v>
      </c>
      <c r="J11" s="320" t="s">
        <v>809</v>
      </c>
      <c r="K11" s="320"/>
    </row>
    <row r="12" spans="1:14" s="43" customFormat="1" ht="21" customHeight="1">
      <c r="A12" s="56"/>
      <c r="B12" s="57" t="s">
        <v>296</v>
      </c>
      <c r="C12" s="173">
        <v>19742307</v>
      </c>
      <c r="D12" s="173">
        <v>19299640</v>
      </c>
      <c r="E12" s="173">
        <v>10617154</v>
      </c>
      <c r="F12" s="173">
        <v>2242106</v>
      </c>
      <c r="G12" s="173">
        <v>1682659</v>
      </c>
      <c r="H12" s="225">
        <v>33841559</v>
      </c>
      <c r="I12" s="208">
        <f>SUM(D12:G12)-H12</f>
        <v>0</v>
      </c>
      <c r="J12" s="208">
        <f>C12-'Form HKLQ1-1'!H13</f>
        <v>0</v>
      </c>
      <c r="K12" s="208">
        <f>H12-'Form HKLQ1-1'!I13</f>
        <v>0</v>
      </c>
      <c r="L12" s="208"/>
      <c r="M12" s="208"/>
      <c r="N12" s="208"/>
    </row>
    <row r="13" spans="1:14" s="43" customFormat="1" ht="43.5" customHeight="1">
      <c r="A13" s="56"/>
      <c r="B13" s="59" t="s">
        <v>297</v>
      </c>
      <c r="C13" s="173">
        <v>0</v>
      </c>
      <c r="D13" s="173">
        <v>22284</v>
      </c>
      <c r="E13" s="173">
        <v>121</v>
      </c>
      <c r="F13" s="173">
        <v>2311</v>
      </c>
      <c r="G13" s="173">
        <v>278953</v>
      </c>
      <c r="H13" s="173">
        <v>303669</v>
      </c>
      <c r="I13" s="208">
        <f aca="true" t="shared" si="0" ref="I13:I20">SUM(D13:G13)-H13</f>
        <v>0</v>
      </c>
      <c r="J13" s="208">
        <f>C13-'Form HKLQ1-1'!H14</f>
        <v>0</v>
      </c>
      <c r="K13" s="208">
        <f>H13-'Form HKLQ1-1'!I14</f>
        <v>0</v>
      </c>
      <c r="L13" s="208"/>
      <c r="M13" s="208"/>
      <c r="N13" s="208"/>
    </row>
    <row r="14" spans="1:14" s="43" customFormat="1" ht="21" customHeight="1">
      <c r="A14" s="56"/>
      <c r="B14" s="59" t="s">
        <v>298</v>
      </c>
      <c r="C14" s="173">
        <v>0</v>
      </c>
      <c r="D14" s="173">
        <v>718</v>
      </c>
      <c r="E14" s="173">
        <v>3150</v>
      </c>
      <c r="F14" s="173">
        <v>11279</v>
      </c>
      <c r="G14" s="173">
        <v>41381</v>
      </c>
      <c r="H14" s="225">
        <v>56528</v>
      </c>
      <c r="I14" s="208">
        <f t="shared" si="0"/>
        <v>0</v>
      </c>
      <c r="J14" s="208">
        <f>C14-'Form HKLQ1-1'!H15</f>
        <v>0</v>
      </c>
      <c r="K14" s="208">
        <f>H14-'Form HKLQ1-1'!I15</f>
        <v>0</v>
      </c>
      <c r="L14" s="208"/>
      <c r="M14" s="208"/>
      <c r="N14" s="208"/>
    </row>
    <row r="15" spans="1:14" s="43" customFormat="1" ht="21" customHeight="1">
      <c r="A15" s="56"/>
      <c r="B15" s="59" t="s">
        <v>299</v>
      </c>
      <c r="C15" s="173">
        <v>6334</v>
      </c>
      <c r="D15" s="173">
        <v>354</v>
      </c>
      <c r="E15" s="173">
        <v>5488</v>
      </c>
      <c r="F15" s="173">
        <v>51932</v>
      </c>
      <c r="G15" s="173">
        <v>27155</v>
      </c>
      <c r="H15" s="225">
        <v>84929</v>
      </c>
      <c r="I15" s="208">
        <f t="shared" si="0"/>
        <v>0</v>
      </c>
      <c r="J15" s="208">
        <f>C15-'Form HKLQ1-1'!H16</f>
        <v>0</v>
      </c>
      <c r="K15" s="208">
        <f>H15-'Form HKLQ1-1'!I16</f>
        <v>0</v>
      </c>
      <c r="L15" s="208"/>
      <c r="M15" s="208"/>
      <c r="N15" s="208"/>
    </row>
    <row r="16" spans="1:14" s="43" customFormat="1" ht="21" customHeight="1">
      <c r="A16" s="56"/>
      <c r="B16" s="62" t="s">
        <v>300</v>
      </c>
      <c r="C16" s="173">
        <v>1162593</v>
      </c>
      <c r="D16" s="173">
        <v>2487729</v>
      </c>
      <c r="E16" s="173">
        <v>2432467</v>
      </c>
      <c r="F16" s="173">
        <v>580479</v>
      </c>
      <c r="G16" s="173">
        <v>13551</v>
      </c>
      <c r="H16" s="173">
        <v>5514226</v>
      </c>
      <c r="I16" s="208">
        <f t="shared" si="0"/>
        <v>0</v>
      </c>
      <c r="J16" s="208">
        <f>C16-'Form HKLQ1-1'!H17</f>
        <v>0</v>
      </c>
      <c r="K16" s="208">
        <f>H16-'Form HKLQ1-1'!I17</f>
        <v>0</v>
      </c>
      <c r="L16" s="208"/>
      <c r="M16" s="208"/>
      <c r="N16" s="208"/>
    </row>
    <row r="17" spans="1:14" s="43" customFormat="1" ht="21" customHeight="1">
      <c r="A17" s="63"/>
      <c r="B17" s="64" t="s">
        <v>301</v>
      </c>
      <c r="C17" s="173">
        <v>20911234</v>
      </c>
      <c r="D17" s="173">
        <v>21810725</v>
      </c>
      <c r="E17" s="173">
        <v>13058380</v>
      </c>
      <c r="F17" s="173">
        <v>2888107</v>
      </c>
      <c r="G17" s="173">
        <v>2043699</v>
      </c>
      <c r="H17" s="173">
        <v>39800911</v>
      </c>
      <c r="I17" s="208">
        <f t="shared" si="0"/>
        <v>0</v>
      </c>
      <c r="J17" s="208">
        <f>C17-'Form HKLQ1-1'!H18</f>
        <v>0</v>
      </c>
      <c r="K17" s="208">
        <f>H17-'Form HKLQ1-1'!I18</f>
        <v>0</v>
      </c>
      <c r="L17" s="208"/>
      <c r="M17" s="208"/>
      <c r="N17" s="208"/>
    </row>
    <row r="18" spans="1:14" s="43" customFormat="1" ht="21" customHeight="1">
      <c r="A18" s="66" t="s">
        <v>308</v>
      </c>
      <c r="B18" s="67" t="s">
        <v>302</v>
      </c>
      <c r="C18" s="173">
        <v>0</v>
      </c>
      <c r="D18" s="173">
        <v>0</v>
      </c>
      <c r="E18" s="173">
        <v>0</v>
      </c>
      <c r="F18" s="173">
        <v>0</v>
      </c>
      <c r="G18" s="173">
        <v>220</v>
      </c>
      <c r="H18" s="173">
        <v>220</v>
      </c>
      <c r="I18" s="208">
        <f t="shared" si="0"/>
        <v>0</v>
      </c>
      <c r="J18" s="208">
        <f>C18-'Form HKLQ1-1'!H19</f>
        <v>0</v>
      </c>
      <c r="K18" s="208">
        <f>H18-'Form HKLQ1-1'!I19</f>
        <v>0</v>
      </c>
      <c r="L18" s="208"/>
      <c r="M18" s="208"/>
      <c r="N18" s="208"/>
    </row>
    <row r="19" spans="1:14" s="43" customFormat="1" ht="43.5" customHeight="1">
      <c r="A19" s="68" t="s">
        <v>309</v>
      </c>
      <c r="B19" s="67" t="s">
        <v>303</v>
      </c>
      <c r="C19" s="173">
        <v>4288134</v>
      </c>
      <c r="D19" s="173">
        <v>0</v>
      </c>
      <c r="E19" s="173">
        <v>18553</v>
      </c>
      <c r="F19" s="173">
        <v>83555</v>
      </c>
      <c r="G19" s="173">
        <v>161014</v>
      </c>
      <c r="H19" s="173">
        <v>263122</v>
      </c>
      <c r="I19" s="208">
        <f t="shared" si="0"/>
        <v>0</v>
      </c>
      <c r="J19" s="208">
        <f>C19-'Form HKLQ1-1'!H20</f>
        <v>0</v>
      </c>
      <c r="K19" s="208">
        <f>H19-'Form HKLQ1-1'!I20</f>
        <v>0</v>
      </c>
      <c r="L19" s="208"/>
      <c r="M19" s="208"/>
      <c r="N19" s="208"/>
    </row>
    <row r="20" spans="1:14" s="43" customFormat="1" ht="43.5" customHeight="1">
      <c r="A20" s="56"/>
      <c r="B20" s="59" t="s">
        <v>633</v>
      </c>
      <c r="C20" s="173">
        <v>0</v>
      </c>
      <c r="D20" s="173">
        <v>32</v>
      </c>
      <c r="E20" s="173">
        <v>0</v>
      </c>
      <c r="F20" s="173">
        <v>67</v>
      </c>
      <c r="G20" s="173">
        <v>16623</v>
      </c>
      <c r="H20" s="173">
        <v>16722</v>
      </c>
      <c r="I20" s="208">
        <f t="shared" si="0"/>
        <v>0</v>
      </c>
      <c r="J20" s="208">
        <f>C20-'Form HKLQ1-1'!H21</f>
        <v>0</v>
      </c>
      <c r="K20" s="208">
        <f>H20-'Form HKLQ1-1'!I21</f>
        <v>0</v>
      </c>
      <c r="L20" s="208"/>
      <c r="M20" s="208"/>
      <c r="N20" s="208"/>
    </row>
    <row r="21" spans="1:14" s="43" customFormat="1" ht="21" customHeight="1">
      <c r="A21" s="56"/>
      <c r="B21" s="59" t="s">
        <v>298</v>
      </c>
      <c r="C21" s="173">
        <v>0</v>
      </c>
      <c r="D21" s="173">
        <v>16</v>
      </c>
      <c r="E21" s="173">
        <v>35</v>
      </c>
      <c r="F21" s="173">
        <v>177</v>
      </c>
      <c r="G21" s="173">
        <v>492</v>
      </c>
      <c r="H21" s="173">
        <v>720</v>
      </c>
      <c r="I21" s="208">
        <f aca="true" t="shared" si="1" ref="I21:I27">SUM(D21:G21)-H21</f>
        <v>0</v>
      </c>
      <c r="J21" s="208">
        <f>C21-'Form HKLQ1-1'!H22</f>
        <v>0</v>
      </c>
      <c r="K21" s="208">
        <f>H21-'Form HKLQ1-1'!I22</f>
        <v>0</v>
      </c>
      <c r="L21" s="208"/>
      <c r="M21" s="208"/>
      <c r="N21" s="208"/>
    </row>
    <row r="22" spans="1:14" s="43" customFormat="1" ht="21" customHeight="1">
      <c r="A22" s="56"/>
      <c r="B22" s="59" t="s">
        <v>299</v>
      </c>
      <c r="C22" s="173">
        <v>0</v>
      </c>
      <c r="D22" s="173">
        <v>0</v>
      </c>
      <c r="E22" s="173">
        <v>37</v>
      </c>
      <c r="F22" s="173">
        <v>145</v>
      </c>
      <c r="G22" s="173">
        <v>921</v>
      </c>
      <c r="H22" s="173">
        <v>1103</v>
      </c>
      <c r="I22" s="208">
        <f t="shared" si="1"/>
        <v>0</v>
      </c>
      <c r="J22" s="208">
        <f>C22-'Form HKLQ1-1'!H23</f>
        <v>0</v>
      </c>
      <c r="K22" s="208">
        <f>H22-'Form HKLQ1-1'!I23</f>
        <v>0</v>
      </c>
      <c r="L22" s="208"/>
      <c r="M22" s="208"/>
      <c r="N22" s="208"/>
    </row>
    <row r="23" spans="1:14" s="43" customFormat="1" ht="21" customHeight="1">
      <c r="A23" s="63"/>
      <c r="B23" s="64" t="s">
        <v>310</v>
      </c>
      <c r="C23" s="173">
        <v>4288134</v>
      </c>
      <c r="D23" s="173">
        <v>48</v>
      </c>
      <c r="E23" s="173">
        <v>18625</v>
      </c>
      <c r="F23" s="173">
        <v>83944</v>
      </c>
      <c r="G23" s="173">
        <v>179050</v>
      </c>
      <c r="H23" s="173">
        <v>281667</v>
      </c>
      <c r="I23" s="208">
        <f t="shared" si="1"/>
        <v>0</v>
      </c>
      <c r="J23" s="208">
        <f>C23-'Form HKLQ1-1'!H24</f>
        <v>0</v>
      </c>
      <c r="K23" s="208">
        <f>H23-'Form HKLQ1-1'!I24</f>
        <v>0</v>
      </c>
      <c r="L23" s="208"/>
      <c r="M23" s="208"/>
      <c r="N23" s="208"/>
    </row>
    <row r="24" spans="1:14" s="43" customFormat="1" ht="21" customHeight="1">
      <c r="A24" s="66" t="s">
        <v>311</v>
      </c>
      <c r="B24" s="67" t="s">
        <v>312</v>
      </c>
      <c r="C24" s="173">
        <v>0</v>
      </c>
      <c r="D24" s="173">
        <v>0</v>
      </c>
      <c r="E24" s="173">
        <v>666</v>
      </c>
      <c r="F24" s="173">
        <v>2437</v>
      </c>
      <c r="G24" s="173">
        <v>42405</v>
      </c>
      <c r="H24" s="173">
        <v>45508</v>
      </c>
      <c r="I24" s="208">
        <f t="shared" si="1"/>
        <v>0</v>
      </c>
      <c r="J24" s="208">
        <f>C24-'Form HKLQ1-1'!H25</f>
        <v>0</v>
      </c>
      <c r="K24" s="208">
        <f>H24-'Form HKLQ1-1'!I25</f>
        <v>0</v>
      </c>
      <c r="L24" s="208"/>
      <c r="M24" s="208"/>
      <c r="N24" s="208"/>
    </row>
    <row r="25" spans="1:14" s="43" customFormat="1" ht="21" customHeight="1">
      <c r="A25" s="66" t="s">
        <v>313</v>
      </c>
      <c r="B25" s="67" t="s">
        <v>314</v>
      </c>
      <c r="C25" s="173">
        <v>0</v>
      </c>
      <c r="D25" s="173">
        <v>0</v>
      </c>
      <c r="E25" s="173">
        <v>0</v>
      </c>
      <c r="F25" s="173">
        <v>0</v>
      </c>
      <c r="G25" s="173">
        <v>0</v>
      </c>
      <c r="H25" s="173">
        <v>0</v>
      </c>
      <c r="I25" s="208">
        <f t="shared" si="1"/>
        <v>0</v>
      </c>
      <c r="J25" s="208">
        <f>C25-'Form HKLQ1-1'!H26</f>
        <v>0</v>
      </c>
      <c r="K25" s="208">
        <f>H25-'Form HKLQ1-1'!I26</f>
        <v>0</v>
      </c>
      <c r="L25" s="208"/>
      <c r="M25" s="208"/>
      <c r="N25" s="208"/>
    </row>
    <row r="26" spans="1:14" s="43" customFormat="1" ht="21" customHeight="1">
      <c r="A26" s="66" t="s">
        <v>315</v>
      </c>
      <c r="B26" s="67" t="s">
        <v>316</v>
      </c>
      <c r="C26" s="173">
        <v>0</v>
      </c>
      <c r="D26" s="173">
        <v>0</v>
      </c>
      <c r="E26" s="173">
        <v>0</v>
      </c>
      <c r="F26" s="173">
        <v>0</v>
      </c>
      <c r="G26" s="173">
        <v>0</v>
      </c>
      <c r="H26" s="173">
        <v>0</v>
      </c>
      <c r="I26" s="208">
        <f t="shared" si="1"/>
        <v>0</v>
      </c>
      <c r="J26" s="208">
        <f>C26-'Form HKLQ1-1'!H27</f>
        <v>0</v>
      </c>
      <c r="K26" s="208">
        <f>H26-'Form HKLQ1-1'!I27</f>
        <v>0</v>
      </c>
      <c r="L26" s="208"/>
      <c r="M26" s="208"/>
      <c r="N26" s="208"/>
    </row>
    <row r="27" spans="1:14" s="43" customFormat="1" ht="21" customHeight="1">
      <c r="A27" s="69"/>
      <c r="B27" s="64" t="s">
        <v>317</v>
      </c>
      <c r="C27" s="65">
        <f aca="true" t="shared" si="2" ref="C27:H27">C17+C18+C23+C24+C25+C26</f>
        <v>25199368</v>
      </c>
      <c r="D27" s="65">
        <f t="shared" si="2"/>
        <v>21810773</v>
      </c>
      <c r="E27" s="65">
        <f t="shared" si="2"/>
        <v>13077671</v>
      </c>
      <c r="F27" s="65">
        <f t="shared" si="2"/>
        <v>2974488</v>
      </c>
      <c r="G27" s="65">
        <f t="shared" si="2"/>
        <v>2265374</v>
      </c>
      <c r="H27" s="65">
        <f t="shared" si="2"/>
        <v>40128306</v>
      </c>
      <c r="I27" s="208">
        <f t="shared" si="1"/>
        <v>0</v>
      </c>
      <c r="J27" s="208">
        <f>C27-'Form HKLQ1-1'!H28</f>
        <v>0</v>
      </c>
      <c r="K27" s="208">
        <f>H27-'Form HKLQ1-1'!I28</f>
        <v>0</v>
      </c>
      <c r="L27" s="208"/>
      <c r="M27" s="208"/>
      <c r="N27" s="208"/>
    </row>
    <row r="29" spans="1:8" ht="15">
      <c r="A29" s="9"/>
      <c r="C29" s="226"/>
      <c r="H29" s="10"/>
    </row>
    <row r="30" spans="1:8" ht="15">
      <c r="A30" s="9"/>
      <c r="H30" s="11"/>
    </row>
    <row r="31" ht="15">
      <c r="H31" s="12"/>
    </row>
  </sheetData>
  <sheetProtection/>
  <mergeCells count="6">
    <mergeCell ref="J11:K11"/>
    <mergeCell ref="A2:G2"/>
    <mergeCell ref="A3:G3"/>
    <mergeCell ref="C9:H9"/>
    <mergeCell ref="A6:B6"/>
    <mergeCell ref="A7:F7"/>
  </mergeCells>
  <conditionalFormatting sqref="I12:K27">
    <cfRule type="cellIs" priority="2" dxfId="2" operator="notEqual" stopIfTrue="1">
      <formula>0</formula>
    </cfRule>
  </conditionalFormatting>
  <conditionalFormatting sqref="I12:K28">
    <cfRule type="cellIs" priority="1" dxfId="0" operator="notEqual" stopIfTrue="1">
      <formula>0</formula>
    </cfRule>
  </conditionalFormatting>
  <dataValidations count="4">
    <dataValidation type="whole" allowBlank="1" showInputMessage="1" showErrorMessage="1" errorTitle="No Decimal" error="No Decimal is allowed" sqref="H29">
      <formula1>-999999999999</formula1>
      <formula2>999999999999</formula2>
    </dataValidation>
    <dataValidation type="custom" showInputMessage="1" showErrorMessage="1" errorTitle="NO INPUT is allowed" sqref="C20:F21 F13 C13:E14">
      <formula1>" "</formula1>
    </dataValidation>
    <dataValidation type="custom" allowBlank="1" showInputMessage="1" showErrorMessage="1" errorTitle="NO INPUT is allowed" sqref="C22:F22 C15:F15">
      <formula1>" "</formula1>
    </dataValidation>
    <dataValidation type="custom" showInputMessage="1" errorTitle="NO INPUT is allowed" sqref="F14">
      <formula1>" "</formula1>
    </dataValidation>
  </dataValidations>
  <printOptions/>
  <pageMargins left="0.5511811023622047" right="0.5511811023622047" top="0" bottom="0" header="0.5118110236220472" footer="0.5118110236220472"/>
  <pageSetup horizontalDpi="600" verticalDpi="600" orientation="landscape" paperSize="9" scale="98" r:id="rId1"/>
</worksheet>
</file>

<file path=xl/worksheets/sheet5.xml><?xml version="1.0" encoding="utf-8"?>
<worksheet xmlns="http://schemas.openxmlformats.org/spreadsheetml/2006/main" xmlns:r="http://schemas.openxmlformats.org/officeDocument/2006/relationships">
  <dimension ref="A1:T35"/>
  <sheetViews>
    <sheetView zoomScale="80" zoomScaleNormal="80"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3" customFormat="1" ht="6" customHeight="1" thickBot="1">
      <c r="N1" s="73"/>
    </row>
    <row r="2" spans="1:14" s="8" customFormat="1" ht="31.5" customHeight="1" thickBot="1">
      <c r="A2" s="307" t="s">
        <v>57</v>
      </c>
      <c r="B2" s="307"/>
      <c r="C2" s="307"/>
      <c r="D2" s="307"/>
      <c r="E2" s="307"/>
      <c r="F2" s="307"/>
      <c r="G2" s="307"/>
      <c r="H2" s="307"/>
      <c r="I2" s="307"/>
      <c r="J2" s="307"/>
      <c r="K2" s="307"/>
      <c r="L2" s="307"/>
      <c r="M2" s="307"/>
      <c r="N2" s="104" t="s">
        <v>85</v>
      </c>
    </row>
    <row r="3" spans="1:14" s="8" customFormat="1" ht="25.5" customHeight="1">
      <c r="A3" s="321" t="str">
        <f>'Form HKLQ1-1'!A3:H3</f>
        <v>二零二零年一月至六月
January to June 2020</v>
      </c>
      <c r="B3" s="321"/>
      <c r="C3" s="321"/>
      <c r="D3" s="321"/>
      <c r="E3" s="321"/>
      <c r="F3" s="321"/>
      <c r="G3" s="321"/>
      <c r="H3" s="321"/>
      <c r="I3" s="321"/>
      <c r="J3" s="321"/>
      <c r="K3" s="321"/>
      <c r="L3" s="321"/>
      <c r="M3" s="321"/>
      <c r="N3" s="93"/>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1" customFormat="1" ht="3" customHeight="1">
      <c r="A6" s="313"/>
      <c r="B6" s="313"/>
      <c r="C6" s="70"/>
      <c r="D6" s="70"/>
      <c r="E6" s="70"/>
      <c r="F6" s="70"/>
      <c r="G6" s="70"/>
      <c r="H6" s="70"/>
      <c r="I6" s="70"/>
      <c r="J6" s="70"/>
      <c r="K6" s="70"/>
      <c r="L6" s="70"/>
      <c r="M6" s="72"/>
      <c r="N6" s="72"/>
    </row>
    <row r="7" spans="1:14" s="41" customFormat="1" ht="27.75" customHeight="1">
      <c r="A7" s="313" t="s">
        <v>58</v>
      </c>
      <c r="B7" s="313"/>
      <c r="C7" s="313"/>
      <c r="D7" s="313"/>
      <c r="E7" s="313"/>
      <c r="F7" s="313"/>
      <c r="G7" s="313"/>
      <c r="H7" s="313"/>
      <c r="I7" s="313"/>
      <c r="J7" s="313"/>
      <c r="K7" s="198"/>
      <c r="L7" s="198"/>
      <c r="M7" s="72"/>
      <c r="N7" s="72"/>
    </row>
    <row r="8" spans="1:14" ht="6" customHeight="1">
      <c r="A8" s="7"/>
      <c r="B8" s="1"/>
      <c r="C8" s="5"/>
      <c r="D8" s="5"/>
      <c r="E8" s="5"/>
      <c r="F8" s="5"/>
      <c r="G8" s="5"/>
      <c r="H8" s="5"/>
      <c r="I8" s="5"/>
      <c r="J8" s="5"/>
      <c r="K8" s="5"/>
      <c r="L8" s="5"/>
      <c r="M8" s="1"/>
      <c r="N8" s="1"/>
    </row>
    <row r="9" spans="1:14" s="43" customFormat="1" ht="21" customHeight="1">
      <c r="A9" s="42"/>
      <c r="B9" s="42"/>
      <c r="C9" s="308" t="s">
        <v>86</v>
      </c>
      <c r="D9" s="309"/>
      <c r="E9" s="309"/>
      <c r="F9" s="309"/>
      <c r="G9" s="309"/>
      <c r="H9" s="309"/>
      <c r="I9" s="309"/>
      <c r="J9" s="309"/>
      <c r="K9" s="309"/>
      <c r="L9" s="309"/>
      <c r="M9" s="309"/>
      <c r="N9" s="310"/>
    </row>
    <row r="10" spans="1:14" s="43" customFormat="1" ht="21" customHeight="1">
      <c r="A10" s="44"/>
      <c r="B10" s="45"/>
      <c r="C10" s="314" t="s">
        <v>15</v>
      </c>
      <c r="D10" s="312"/>
      <c r="E10" s="316" t="s">
        <v>87</v>
      </c>
      <c r="F10" s="326"/>
      <c r="G10" s="314" t="s">
        <v>88</v>
      </c>
      <c r="H10" s="312"/>
      <c r="I10" s="314" t="s">
        <v>93</v>
      </c>
      <c r="J10" s="312"/>
      <c r="K10" s="314" t="s">
        <v>94</v>
      </c>
      <c r="L10" s="312"/>
      <c r="M10" s="311" t="s">
        <v>95</v>
      </c>
      <c r="N10" s="315"/>
    </row>
    <row r="11" spans="1:14" s="43" customFormat="1" ht="54" customHeight="1">
      <c r="A11" s="47" t="s">
        <v>59</v>
      </c>
      <c r="B11" s="48" t="s">
        <v>60</v>
      </c>
      <c r="C11" s="48" t="s">
        <v>61</v>
      </c>
      <c r="D11" s="48" t="s">
        <v>62</v>
      </c>
      <c r="E11" s="48" t="s">
        <v>61</v>
      </c>
      <c r="F11" s="48" t="s">
        <v>62</v>
      </c>
      <c r="G11" s="48" t="s">
        <v>61</v>
      </c>
      <c r="H11" s="48" t="s">
        <v>62</v>
      </c>
      <c r="I11" s="48" t="s">
        <v>61</v>
      </c>
      <c r="J11" s="48" t="s">
        <v>62</v>
      </c>
      <c r="K11" s="48" t="s">
        <v>61</v>
      </c>
      <c r="L11" s="48" t="s">
        <v>62</v>
      </c>
      <c r="M11" s="48" t="s">
        <v>61</v>
      </c>
      <c r="N11" s="48" t="s">
        <v>62</v>
      </c>
    </row>
    <row r="12" spans="1:18" s="43" customFormat="1" ht="21" customHeight="1">
      <c r="A12" s="51" t="s">
        <v>63</v>
      </c>
      <c r="B12" s="52" t="s">
        <v>64</v>
      </c>
      <c r="C12" s="55" t="s">
        <v>65</v>
      </c>
      <c r="D12" s="55" t="s">
        <v>65</v>
      </c>
      <c r="E12" s="55" t="s">
        <v>65</v>
      </c>
      <c r="F12" s="55" t="s">
        <v>65</v>
      </c>
      <c r="G12" s="55" t="s">
        <v>65</v>
      </c>
      <c r="H12" s="55" t="s">
        <v>65</v>
      </c>
      <c r="I12" s="55" t="s">
        <v>65</v>
      </c>
      <c r="J12" s="55" t="s">
        <v>65</v>
      </c>
      <c r="K12" s="55" t="s">
        <v>65</v>
      </c>
      <c r="L12" s="55" t="s">
        <v>65</v>
      </c>
      <c r="M12" s="55" t="s">
        <v>65</v>
      </c>
      <c r="N12" s="55" t="s">
        <v>65</v>
      </c>
      <c r="O12" s="318" t="s">
        <v>808</v>
      </c>
      <c r="P12" s="319"/>
      <c r="Q12" s="320" t="s">
        <v>809</v>
      </c>
      <c r="R12" s="320"/>
    </row>
    <row r="13" spans="1:20" s="43" customFormat="1" ht="21" customHeight="1">
      <c r="A13" s="56"/>
      <c r="B13" s="57" t="s">
        <v>66</v>
      </c>
      <c r="C13" s="173">
        <v>4122357</v>
      </c>
      <c r="D13" s="173">
        <v>7634417</v>
      </c>
      <c r="E13" s="173">
        <v>7985892</v>
      </c>
      <c r="F13" s="173">
        <v>20378281</v>
      </c>
      <c r="G13" s="173">
        <v>7351396</v>
      </c>
      <c r="H13" s="173">
        <v>4946759</v>
      </c>
      <c r="I13" s="173">
        <v>282610</v>
      </c>
      <c r="J13" s="173">
        <v>881454</v>
      </c>
      <c r="K13" s="173">
        <v>52</v>
      </c>
      <c r="L13" s="173">
        <v>648</v>
      </c>
      <c r="M13" s="173">
        <v>19742307</v>
      </c>
      <c r="N13" s="225">
        <v>33841559</v>
      </c>
      <c r="O13" s="208">
        <f>C13+E13+G13+I13+K13-M13</f>
        <v>0</v>
      </c>
      <c r="P13" s="208">
        <f>D13+F13+H13+J13+L13-N13</f>
        <v>0</v>
      </c>
      <c r="Q13" s="208">
        <f>M13-'Form HKLQ1-1'!H13</f>
        <v>0</v>
      </c>
      <c r="R13" s="208">
        <f>N13-'Form HKLQ1-1'!I13</f>
        <v>0</v>
      </c>
      <c r="S13" s="208"/>
      <c r="T13" s="205"/>
    </row>
    <row r="14" spans="1:20" s="43" customFormat="1" ht="43.5" customHeight="1">
      <c r="A14" s="56"/>
      <c r="B14" s="59" t="s">
        <v>67</v>
      </c>
      <c r="C14" s="173">
        <v>0</v>
      </c>
      <c r="D14" s="173">
        <v>296670</v>
      </c>
      <c r="E14" s="173">
        <v>0</v>
      </c>
      <c r="F14" s="173">
        <v>243</v>
      </c>
      <c r="G14" s="173">
        <v>0</v>
      </c>
      <c r="H14" s="173">
        <v>6521</v>
      </c>
      <c r="I14" s="173">
        <v>0</v>
      </c>
      <c r="J14" s="173">
        <v>235</v>
      </c>
      <c r="K14" s="173">
        <v>0</v>
      </c>
      <c r="L14" s="173">
        <v>0</v>
      </c>
      <c r="M14" s="173">
        <v>0</v>
      </c>
      <c r="N14" s="173">
        <v>303669</v>
      </c>
      <c r="O14" s="208">
        <f aca="true" t="shared" si="0" ref="O14:P28">C14+E14+G14+I14+K14-M14</f>
        <v>0</v>
      </c>
      <c r="P14" s="208">
        <f t="shared" si="0"/>
        <v>0</v>
      </c>
      <c r="Q14" s="208">
        <f>M14-'Form HKLQ1-1'!H14</f>
        <v>0</v>
      </c>
      <c r="R14" s="92">
        <f>N14-'Form HKLQ1-1'!I14</f>
        <v>0</v>
      </c>
      <c r="S14" s="208"/>
      <c r="T14" s="205"/>
    </row>
    <row r="15" spans="1:20" s="43" customFormat="1" ht="21" customHeight="1">
      <c r="A15" s="56"/>
      <c r="B15" s="59" t="s">
        <v>68</v>
      </c>
      <c r="C15" s="173">
        <v>0</v>
      </c>
      <c r="D15" s="173">
        <v>52837</v>
      </c>
      <c r="E15" s="173">
        <v>0</v>
      </c>
      <c r="F15" s="173">
        <v>2486</v>
      </c>
      <c r="G15" s="173">
        <v>0</v>
      </c>
      <c r="H15" s="173">
        <v>1134</v>
      </c>
      <c r="I15" s="173">
        <v>0</v>
      </c>
      <c r="J15" s="173">
        <v>70</v>
      </c>
      <c r="K15" s="173">
        <v>0</v>
      </c>
      <c r="L15" s="173">
        <v>1</v>
      </c>
      <c r="M15" s="173">
        <v>0</v>
      </c>
      <c r="N15" s="225">
        <v>56528</v>
      </c>
      <c r="O15" s="208">
        <f t="shared" si="0"/>
        <v>0</v>
      </c>
      <c r="P15" s="208">
        <f t="shared" si="0"/>
        <v>0</v>
      </c>
      <c r="Q15" s="208">
        <f>M15-'Form HKLQ1-1'!H15</f>
        <v>0</v>
      </c>
      <c r="R15" s="92">
        <f>N15-'Form HKLQ1-1'!I15</f>
        <v>0</v>
      </c>
      <c r="S15" s="208"/>
      <c r="T15" s="205"/>
    </row>
    <row r="16" spans="1:20" s="43" customFormat="1" ht="21" customHeight="1">
      <c r="A16" s="56"/>
      <c r="B16" s="59" t="s">
        <v>69</v>
      </c>
      <c r="C16" s="173">
        <v>4771</v>
      </c>
      <c r="D16" s="173">
        <v>81325</v>
      </c>
      <c r="E16" s="173">
        <v>8</v>
      </c>
      <c r="F16" s="173">
        <v>218</v>
      </c>
      <c r="G16" s="173">
        <v>1555</v>
      </c>
      <c r="H16" s="173">
        <v>3344</v>
      </c>
      <c r="I16" s="173">
        <v>0</v>
      </c>
      <c r="J16" s="173">
        <v>42</v>
      </c>
      <c r="K16" s="173">
        <v>0</v>
      </c>
      <c r="L16" s="173">
        <v>0</v>
      </c>
      <c r="M16" s="173">
        <v>6334</v>
      </c>
      <c r="N16" s="225">
        <v>84929</v>
      </c>
      <c r="O16" s="208">
        <f t="shared" si="0"/>
        <v>0</v>
      </c>
      <c r="P16" s="208">
        <f t="shared" si="0"/>
        <v>0</v>
      </c>
      <c r="Q16" s="208">
        <f>M16-'Form HKLQ1-1'!H16</f>
        <v>0</v>
      </c>
      <c r="R16" s="92">
        <f>N16-'Form HKLQ1-1'!I16</f>
        <v>0</v>
      </c>
      <c r="S16" s="208"/>
      <c r="T16" s="205"/>
    </row>
    <row r="17" spans="1:20" s="43" customFormat="1" ht="21" customHeight="1">
      <c r="A17" s="56"/>
      <c r="B17" s="62" t="s">
        <v>70</v>
      </c>
      <c r="C17" s="173">
        <v>121299</v>
      </c>
      <c r="D17" s="173">
        <v>909535</v>
      </c>
      <c r="E17" s="173">
        <v>96952</v>
      </c>
      <c r="F17" s="173">
        <v>4272213</v>
      </c>
      <c r="G17" s="173">
        <v>22382</v>
      </c>
      <c r="H17" s="173">
        <v>322235</v>
      </c>
      <c r="I17" s="173">
        <v>921960</v>
      </c>
      <c r="J17" s="173">
        <v>9881</v>
      </c>
      <c r="K17" s="173">
        <v>0</v>
      </c>
      <c r="L17" s="173">
        <v>362</v>
      </c>
      <c r="M17" s="173">
        <v>1162593</v>
      </c>
      <c r="N17" s="173">
        <v>5514226</v>
      </c>
      <c r="O17" s="208">
        <f t="shared" si="0"/>
        <v>0</v>
      </c>
      <c r="P17" s="208">
        <f t="shared" si="0"/>
        <v>0</v>
      </c>
      <c r="Q17" s="208">
        <f>M17-'Form HKLQ1-1'!H17</f>
        <v>0</v>
      </c>
      <c r="R17" s="92">
        <f>N17-'Form HKLQ1-1'!I17</f>
        <v>0</v>
      </c>
      <c r="S17" s="208"/>
      <c r="T17" s="205"/>
    </row>
    <row r="18" spans="1:20" s="43" customFormat="1" ht="21" customHeight="1">
      <c r="A18" s="63"/>
      <c r="B18" s="64" t="s">
        <v>71</v>
      </c>
      <c r="C18" s="173">
        <v>4248427</v>
      </c>
      <c r="D18" s="173">
        <v>8974784</v>
      </c>
      <c r="E18" s="173">
        <v>8082852</v>
      </c>
      <c r="F18" s="173">
        <v>24653441</v>
      </c>
      <c r="G18" s="173">
        <v>7375333</v>
      </c>
      <c r="H18" s="173">
        <v>5279993</v>
      </c>
      <c r="I18" s="173">
        <v>1204570</v>
      </c>
      <c r="J18" s="173">
        <v>891682</v>
      </c>
      <c r="K18" s="173">
        <v>52</v>
      </c>
      <c r="L18" s="173">
        <v>1011</v>
      </c>
      <c r="M18" s="173">
        <v>20911234</v>
      </c>
      <c r="N18" s="173">
        <v>39800911</v>
      </c>
      <c r="O18" s="208">
        <f t="shared" si="0"/>
        <v>0</v>
      </c>
      <c r="P18" s="208">
        <f t="shared" si="0"/>
        <v>0</v>
      </c>
      <c r="Q18" s="208">
        <f>M18-'Form HKLQ1-1'!H18</f>
        <v>0</v>
      </c>
      <c r="R18" s="92">
        <f>N18-'Form HKLQ1-1'!I18</f>
        <v>0</v>
      </c>
      <c r="S18" s="208"/>
      <c r="T18" s="205"/>
    </row>
    <row r="19" spans="1:20" s="43" customFormat="1" ht="21" customHeight="1">
      <c r="A19" s="66" t="s">
        <v>72</v>
      </c>
      <c r="B19" s="67" t="s">
        <v>73</v>
      </c>
      <c r="C19" s="173">
        <v>0</v>
      </c>
      <c r="D19" s="173">
        <v>220</v>
      </c>
      <c r="E19" s="173">
        <v>0</v>
      </c>
      <c r="F19" s="173">
        <v>0</v>
      </c>
      <c r="G19" s="173">
        <v>0</v>
      </c>
      <c r="H19" s="173">
        <v>0</v>
      </c>
      <c r="I19" s="173">
        <v>0</v>
      </c>
      <c r="J19" s="173">
        <v>0</v>
      </c>
      <c r="K19" s="173">
        <v>0</v>
      </c>
      <c r="L19" s="173">
        <v>0</v>
      </c>
      <c r="M19" s="173">
        <v>0</v>
      </c>
      <c r="N19" s="173">
        <v>220</v>
      </c>
      <c r="O19" s="208">
        <f t="shared" si="0"/>
        <v>0</v>
      </c>
      <c r="P19" s="208">
        <f t="shared" si="0"/>
        <v>0</v>
      </c>
      <c r="Q19" s="208">
        <f>M19-'Form HKLQ1-1'!H19</f>
        <v>0</v>
      </c>
      <c r="R19" s="92">
        <f>N19-'Form HKLQ1-1'!I19</f>
        <v>0</v>
      </c>
      <c r="S19" s="208"/>
      <c r="T19" s="205"/>
    </row>
    <row r="20" spans="1:20" s="43" customFormat="1" ht="43.5" customHeight="1">
      <c r="A20" s="68" t="s">
        <v>74</v>
      </c>
      <c r="B20" s="67" t="s">
        <v>75</v>
      </c>
      <c r="C20" s="173">
        <v>3731134</v>
      </c>
      <c r="D20" s="173">
        <v>171276</v>
      </c>
      <c r="E20" s="173">
        <v>-35</v>
      </c>
      <c r="F20" s="173">
        <v>0</v>
      </c>
      <c r="G20" s="173">
        <v>557035</v>
      </c>
      <c r="H20" s="173">
        <v>91846</v>
      </c>
      <c r="I20" s="173">
        <v>0</v>
      </c>
      <c r="J20" s="173">
        <v>0</v>
      </c>
      <c r="K20" s="173">
        <v>0</v>
      </c>
      <c r="L20" s="173">
        <v>0</v>
      </c>
      <c r="M20" s="173">
        <v>4288134</v>
      </c>
      <c r="N20" s="173">
        <v>263122</v>
      </c>
      <c r="O20" s="208">
        <f t="shared" si="0"/>
        <v>0</v>
      </c>
      <c r="P20" s="208">
        <f t="shared" si="0"/>
        <v>0</v>
      </c>
      <c r="Q20" s="208">
        <f>M20-'Form HKLQ1-1'!H20</f>
        <v>0</v>
      </c>
      <c r="R20" s="92">
        <f>N20-'Form HKLQ1-1'!I20</f>
        <v>0</v>
      </c>
      <c r="S20" s="208"/>
      <c r="T20" s="205"/>
    </row>
    <row r="21" spans="1:20" s="43" customFormat="1" ht="43.5" customHeight="1">
      <c r="A21" s="56"/>
      <c r="B21" s="59" t="s">
        <v>76</v>
      </c>
      <c r="C21" s="173">
        <v>0</v>
      </c>
      <c r="D21" s="173">
        <v>16671</v>
      </c>
      <c r="E21" s="173">
        <v>0</v>
      </c>
      <c r="F21" s="173">
        <v>0</v>
      </c>
      <c r="G21" s="173">
        <v>0</v>
      </c>
      <c r="H21" s="173">
        <v>51</v>
      </c>
      <c r="I21" s="173">
        <v>0</v>
      </c>
      <c r="J21" s="173">
        <v>0</v>
      </c>
      <c r="K21" s="173">
        <v>0</v>
      </c>
      <c r="L21" s="173">
        <v>0</v>
      </c>
      <c r="M21" s="173">
        <v>0</v>
      </c>
      <c r="N21" s="173">
        <v>16722</v>
      </c>
      <c r="O21" s="208">
        <f t="shared" si="0"/>
        <v>0</v>
      </c>
      <c r="P21" s="208">
        <f t="shared" si="0"/>
        <v>0</v>
      </c>
      <c r="Q21" s="208">
        <f>M21-'Form HKLQ1-1'!H21</f>
        <v>0</v>
      </c>
      <c r="R21" s="92">
        <f>N21-'Form HKLQ1-1'!I21</f>
        <v>0</v>
      </c>
      <c r="S21" s="208"/>
      <c r="T21" s="205"/>
    </row>
    <row r="22" spans="1:20" s="43" customFormat="1" ht="21" customHeight="1">
      <c r="A22" s="56"/>
      <c r="B22" s="59" t="s">
        <v>68</v>
      </c>
      <c r="C22" s="173">
        <v>0</v>
      </c>
      <c r="D22" s="173">
        <v>701</v>
      </c>
      <c r="E22" s="173">
        <v>0</v>
      </c>
      <c r="F22" s="173">
        <v>0</v>
      </c>
      <c r="G22" s="173">
        <v>0</v>
      </c>
      <c r="H22" s="173">
        <v>19</v>
      </c>
      <c r="I22" s="173">
        <v>0</v>
      </c>
      <c r="J22" s="173">
        <v>0</v>
      </c>
      <c r="K22" s="173">
        <v>0</v>
      </c>
      <c r="L22" s="173">
        <v>0</v>
      </c>
      <c r="M22" s="173">
        <v>0</v>
      </c>
      <c r="N22" s="173">
        <v>720</v>
      </c>
      <c r="O22" s="208">
        <f t="shared" si="0"/>
        <v>0</v>
      </c>
      <c r="P22" s="208">
        <f t="shared" si="0"/>
        <v>0</v>
      </c>
      <c r="Q22" s="208">
        <f>M22-'Form HKLQ1-1'!H22</f>
        <v>0</v>
      </c>
      <c r="R22" s="92">
        <f>N22-'Form HKLQ1-1'!I22</f>
        <v>0</v>
      </c>
      <c r="S22" s="208"/>
      <c r="T22" s="205"/>
    </row>
    <row r="23" spans="1:20" s="43" customFormat="1" ht="21" customHeight="1">
      <c r="A23" s="56"/>
      <c r="B23" s="59" t="s">
        <v>69</v>
      </c>
      <c r="C23" s="173">
        <v>0</v>
      </c>
      <c r="D23" s="173">
        <v>1074</v>
      </c>
      <c r="E23" s="173">
        <v>0</v>
      </c>
      <c r="F23" s="173">
        <v>0</v>
      </c>
      <c r="G23" s="173">
        <v>0</v>
      </c>
      <c r="H23" s="173">
        <v>29</v>
      </c>
      <c r="I23" s="173">
        <v>0</v>
      </c>
      <c r="J23" s="173">
        <v>0</v>
      </c>
      <c r="K23" s="173">
        <v>0</v>
      </c>
      <c r="L23" s="173">
        <v>0</v>
      </c>
      <c r="M23" s="173">
        <v>0</v>
      </c>
      <c r="N23" s="173">
        <v>1103</v>
      </c>
      <c r="O23" s="208">
        <f t="shared" si="0"/>
        <v>0</v>
      </c>
      <c r="P23" s="208">
        <f t="shared" si="0"/>
        <v>0</v>
      </c>
      <c r="Q23" s="208">
        <f>M23-'Form HKLQ1-1'!H23</f>
        <v>0</v>
      </c>
      <c r="R23" s="92">
        <f>N23-'Form HKLQ1-1'!I23</f>
        <v>0</v>
      </c>
      <c r="S23" s="208"/>
      <c r="T23" s="205"/>
    </row>
    <row r="24" spans="1:20" s="43" customFormat="1" ht="21" customHeight="1">
      <c r="A24" s="63"/>
      <c r="B24" s="64" t="s">
        <v>77</v>
      </c>
      <c r="C24" s="173">
        <v>3731134</v>
      </c>
      <c r="D24" s="173">
        <v>189722</v>
      </c>
      <c r="E24" s="173">
        <v>-35</v>
      </c>
      <c r="F24" s="173">
        <v>0</v>
      </c>
      <c r="G24" s="173">
        <v>557035</v>
      </c>
      <c r="H24" s="173">
        <v>91945</v>
      </c>
      <c r="I24" s="173">
        <v>0</v>
      </c>
      <c r="J24" s="173">
        <v>0</v>
      </c>
      <c r="K24" s="173">
        <v>0</v>
      </c>
      <c r="L24" s="173">
        <v>0</v>
      </c>
      <c r="M24" s="173">
        <v>4288134</v>
      </c>
      <c r="N24" s="173">
        <v>281667</v>
      </c>
      <c r="O24" s="208">
        <f t="shared" si="0"/>
        <v>0</v>
      </c>
      <c r="P24" s="208">
        <f t="shared" si="0"/>
        <v>0</v>
      </c>
      <c r="Q24" s="208">
        <f>M24-'Form HKLQ1-1'!H24</f>
        <v>0</v>
      </c>
      <c r="R24" s="92">
        <f>N24-'Form HKLQ1-1'!I24</f>
        <v>0</v>
      </c>
      <c r="S24" s="208"/>
      <c r="T24" s="205"/>
    </row>
    <row r="25" spans="1:20" s="43" customFormat="1" ht="21" customHeight="1">
      <c r="A25" s="66" t="s">
        <v>78</v>
      </c>
      <c r="B25" s="67" t="s">
        <v>79</v>
      </c>
      <c r="C25" s="173">
        <v>0</v>
      </c>
      <c r="D25" s="173">
        <v>35094</v>
      </c>
      <c r="E25" s="173">
        <v>0</v>
      </c>
      <c r="F25" s="173">
        <v>1026</v>
      </c>
      <c r="G25" s="173">
        <v>0</v>
      </c>
      <c r="H25" s="173">
        <v>333</v>
      </c>
      <c r="I25" s="173">
        <v>0</v>
      </c>
      <c r="J25" s="173">
        <v>9054</v>
      </c>
      <c r="K25" s="173">
        <v>0</v>
      </c>
      <c r="L25" s="173">
        <v>1</v>
      </c>
      <c r="M25" s="173">
        <v>0</v>
      </c>
      <c r="N25" s="173">
        <v>45508</v>
      </c>
      <c r="O25" s="208">
        <f t="shared" si="0"/>
        <v>0</v>
      </c>
      <c r="P25" s="208">
        <f t="shared" si="0"/>
        <v>0</v>
      </c>
      <c r="Q25" s="208">
        <f>M25-'Form HKLQ1-1'!H25</f>
        <v>0</v>
      </c>
      <c r="R25" s="92">
        <f>N25-'Form HKLQ1-1'!I25</f>
        <v>0</v>
      </c>
      <c r="S25" s="208"/>
      <c r="T25" s="205"/>
    </row>
    <row r="26" spans="1:20" s="43" customFormat="1" ht="21" customHeight="1">
      <c r="A26" s="66" t="s">
        <v>80</v>
      </c>
      <c r="B26" s="67" t="s">
        <v>81</v>
      </c>
      <c r="C26" s="173">
        <v>0</v>
      </c>
      <c r="D26" s="173">
        <v>0</v>
      </c>
      <c r="E26" s="173">
        <v>0</v>
      </c>
      <c r="F26" s="173">
        <v>0</v>
      </c>
      <c r="G26" s="173">
        <v>0</v>
      </c>
      <c r="H26" s="173">
        <v>0</v>
      </c>
      <c r="I26" s="173">
        <v>0</v>
      </c>
      <c r="J26" s="173">
        <v>0</v>
      </c>
      <c r="K26" s="173">
        <v>0</v>
      </c>
      <c r="L26" s="173">
        <v>0</v>
      </c>
      <c r="M26" s="173">
        <v>0</v>
      </c>
      <c r="N26" s="173">
        <v>0</v>
      </c>
      <c r="O26" s="208">
        <f t="shared" si="0"/>
        <v>0</v>
      </c>
      <c r="P26" s="208">
        <f t="shared" si="0"/>
        <v>0</v>
      </c>
      <c r="Q26" s="208">
        <f>M26-'Form HKLQ1-1'!H26</f>
        <v>0</v>
      </c>
      <c r="R26" s="92">
        <f>N26-'Form HKLQ1-1'!I26</f>
        <v>0</v>
      </c>
      <c r="S26" s="208"/>
      <c r="T26" s="205"/>
    </row>
    <row r="27" spans="1:20" s="43" customFormat="1" ht="21" customHeight="1">
      <c r="A27" s="66" t="s">
        <v>82</v>
      </c>
      <c r="B27" s="67" t="s">
        <v>83</v>
      </c>
      <c r="C27" s="173">
        <v>0</v>
      </c>
      <c r="D27" s="173">
        <v>0</v>
      </c>
      <c r="E27" s="173">
        <v>0</v>
      </c>
      <c r="F27" s="173">
        <v>0</v>
      </c>
      <c r="G27" s="173">
        <v>0</v>
      </c>
      <c r="H27" s="173">
        <v>0</v>
      </c>
      <c r="I27" s="173">
        <v>0</v>
      </c>
      <c r="J27" s="173">
        <v>0</v>
      </c>
      <c r="K27" s="173">
        <v>0</v>
      </c>
      <c r="L27" s="173">
        <v>0</v>
      </c>
      <c r="M27" s="173">
        <v>0</v>
      </c>
      <c r="N27" s="173">
        <v>0</v>
      </c>
      <c r="O27" s="208">
        <f t="shared" si="0"/>
        <v>0</v>
      </c>
      <c r="P27" s="208">
        <f t="shared" si="0"/>
        <v>0</v>
      </c>
      <c r="Q27" s="208">
        <f>M27-'Form HKLQ1-1'!H27</f>
        <v>0</v>
      </c>
      <c r="R27" s="92">
        <f>N27-'Form HKLQ1-1'!I27</f>
        <v>0</v>
      </c>
      <c r="S27" s="208"/>
      <c r="T27" s="205"/>
    </row>
    <row r="28" spans="1:20" s="43" customFormat="1" ht="21" customHeight="1">
      <c r="A28" s="69"/>
      <c r="B28" s="64" t="s">
        <v>84</v>
      </c>
      <c r="C28" s="65">
        <f>C18+C19+C24+C25+C26+C27</f>
        <v>7979561</v>
      </c>
      <c r="D28" s="65">
        <f>D18+D19+D24+D25+D26+D27</f>
        <v>9199820</v>
      </c>
      <c r="E28" s="65">
        <f aca="true" t="shared" si="1" ref="E28:N28">E18+E19+E24+E25+E26+E27</f>
        <v>8082817</v>
      </c>
      <c r="F28" s="65">
        <f t="shared" si="1"/>
        <v>24654467</v>
      </c>
      <c r="G28" s="65">
        <f t="shared" si="1"/>
        <v>7932368</v>
      </c>
      <c r="H28" s="65">
        <f t="shared" si="1"/>
        <v>5372271</v>
      </c>
      <c r="I28" s="65">
        <f t="shared" si="1"/>
        <v>1204570</v>
      </c>
      <c r="J28" s="65">
        <f t="shared" si="1"/>
        <v>900736</v>
      </c>
      <c r="K28" s="65">
        <f>K18+K19+K24+K25+K26+K27</f>
        <v>52</v>
      </c>
      <c r="L28" s="65">
        <f>L18+L19+L24+L25+L26+L27</f>
        <v>1012</v>
      </c>
      <c r="M28" s="65">
        <f t="shared" si="1"/>
        <v>25199368</v>
      </c>
      <c r="N28" s="65">
        <f t="shared" si="1"/>
        <v>40128306</v>
      </c>
      <c r="O28" s="208">
        <f t="shared" si="0"/>
        <v>0</v>
      </c>
      <c r="P28" s="208">
        <f t="shared" si="0"/>
        <v>0</v>
      </c>
      <c r="Q28" s="208">
        <f>M28-'Form HKLQ1-1'!H28</f>
        <v>0</v>
      </c>
      <c r="R28" s="92">
        <f>N28-'Form HKLQ1-1'!I28</f>
        <v>0</v>
      </c>
      <c r="S28" s="208"/>
      <c r="T28" s="205"/>
    </row>
    <row r="29" spans="16:17" ht="11.25" customHeight="1">
      <c r="P29" s="205"/>
      <c r="Q29" s="205"/>
    </row>
    <row r="30" spans="1:14" ht="11.25" customHeight="1">
      <c r="A30" s="9"/>
      <c r="C30" s="226"/>
      <c r="N30" s="10"/>
    </row>
    <row r="31" spans="1:14" ht="22.5" customHeight="1">
      <c r="A31" s="201" t="s">
        <v>641</v>
      </c>
      <c r="N31" s="11"/>
    </row>
    <row r="32" spans="1:14" ht="22.5" customHeight="1">
      <c r="A32" s="323" t="s">
        <v>16</v>
      </c>
      <c r="B32" s="323"/>
      <c r="N32" s="12"/>
    </row>
    <row r="35" spans="3:14" ht="15">
      <c r="C35" s="215"/>
      <c r="D35" s="215"/>
      <c r="E35" s="215"/>
      <c r="F35" s="215"/>
      <c r="G35" s="215"/>
      <c r="H35" s="215"/>
      <c r="I35" s="215"/>
      <c r="J35" s="215"/>
      <c r="K35" s="215"/>
      <c r="L35" s="215"/>
      <c r="M35" s="215"/>
      <c r="N35" s="215"/>
    </row>
  </sheetData>
  <sheetProtection/>
  <mergeCells count="14">
    <mergeCell ref="A2:M2"/>
    <mergeCell ref="A3:M3"/>
    <mergeCell ref="C9:N9"/>
    <mergeCell ref="C10:D10"/>
    <mergeCell ref="A6:B6"/>
    <mergeCell ref="A7:J7"/>
    <mergeCell ref="I10:J10"/>
    <mergeCell ref="O12:P12"/>
    <mergeCell ref="Q12:R12"/>
    <mergeCell ref="M10:N10"/>
    <mergeCell ref="E10:F10"/>
    <mergeCell ref="A32:B32"/>
    <mergeCell ref="K10:L10"/>
    <mergeCell ref="G10:H10"/>
  </mergeCells>
  <conditionalFormatting sqref="O13:R28">
    <cfRule type="cellIs" priority="1" dxfId="0" operator="notEqual" stopIfTrue="1">
      <formula>0</formula>
    </cfRule>
  </conditionalFormatting>
  <dataValidations count="2">
    <dataValidation type="whole" allowBlank="1" showInputMessage="1" showErrorMessage="1" errorTitle="No Decimal" error="No Decimal is allowed" sqref="N30">
      <formula1>-999999999999</formula1>
      <formula2>999999999999</formula2>
    </dataValidation>
    <dataValidation allowBlank="1" sqref="C14:N27"/>
  </dataValidations>
  <printOptions/>
  <pageMargins left="0.5511811023622047" right="0.5511811023622047" top="0" bottom="0" header="0.5118110236220472" footer="0.5118110236220472"/>
  <pageSetup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dimension ref="A1:Q33"/>
  <sheetViews>
    <sheetView zoomScale="80" zoomScaleNormal="80" zoomScaleSheetLayoutView="75" zoomScalePageLayoutView="0" workbookViewId="0" topLeftCell="A7">
      <selection activeCell="J14" sqref="J14"/>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43" customFormat="1" ht="6" customHeight="1" thickBot="1">
      <c r="L1" s="73"/>
    </row>
    <row r="2" spans="1:12" s="8" customFormat="1" ht="31.5" customHeight="1" thickBot="1">
      <c r="A2" s="307" t="s">
        <v>57</v>
      </c>
      <c r="B2" s="307"/>
      <c r="C2" s="307"/>
      <c r="D2" s="307"/>
      <c r="E2" s="307"/>
      <c r="F2" s="307"/>
      <c r="G2" s="307"/>
      <c r="H2" s="307"/>
      <c r="I2" s="307"/>
      <c r="J2" s="307"/>
      <c r="K2" s="307"/>
      <c r="L2" s="104" t="s">
        <v>669</v>
      </c>
    </row>
    <row r="3" spans="1:12" s="8" customFormat="1" ht="25.5" customHeight="1">
      <c r="A3" s="321" t="str">
        <f>'Form HKLQ1-1'!A3:H3</f>
        <v>二零二零年一月至六月
January to June 2020</v>
      </c>
      <c r="B3" s="321"/>
      <c r="C3" s="321"/>
      <c r="D3" s="321"/>
      <c r="E3" s="321"/>
      <c r="F3" s="321"/>
      <c r="G3" s="321"/>
      <c r="H3" s="321"/>
      <c r="I3" s="321"/>
      <c r="J3" s="321"/>
      <c r="K3" s="321"/>
      <c r="L3" s="93"/>
    </row>
    <row r="4" spans="1:12" ht="3" customHeight="1">
      <c r="A4" s="2"/>
      <c r="B4" s="2"/>
      <c r="C4" s="2"/>
      <c r="D4" s="3"/>
      <c r="E4" s="3"/>
      <c r="F4" s="3"/>
      <c r="G4" s="3"/>
      <c r="H4" s="3"/>
      <c r="I4" s="3"/>
      <c r="J4" s="3"/>
      <c r="K4" s="1"/>
      <c r="L4" s="1"/>
    </row>
    <row r="5" spans="1:12" ht="3" customHeight="1">
      <c r="A5" s="1"/>
      <c r="B5" s="1"/>
      <c r="C5" s="5"/>
      <c r="D5" s="5"/>
      <c r="E5" s="5"/>
      <c r="F5" s="5"/>
      <c r="G5" s="5"/>
      <c r="H5" s="5"/>
      <c r="I5" s="5"/>
      <c r="J5" s="5"/>
      <c r="K5" s="1"/>
      <c r="L5" s="1"/>
    </row>
    <row r="6" spans="1:12" s="41" customFormat="1" ht="3" customHeight="1">
      <c r="A6" s="313"/>
      <c r="B6" s="313"/>
      <c r="C6" s="70"/>
      <c r="D6" s="70"/>
      <c r="E6" s="70"/>
      <c r="F6" s="70"/>
      <c r="G6" s="70"/>
      <c r="H6" s="70"/>
      <c r="I6" s="70"/>
      <c r="J6" s="70"/>
      <c r="K6" s="72"/>
      <c r="L6" s="72"/>
    </row>
    <row r="7" spans="1:12" s="41" customFormat="1" ht="27.75" customHeight="1">
      <c r="A7" s="313" t="s">
        <v>58</v>
      </c>
      <c r="B7" s="313"/>
      <c r="C7" s="313"/>
      <c r="D7" s="313"/>
      <c r="E7" s="313"/>
      <c r="F7" s="313"/>
      <c r="G7" s="313"/>
      <c r="H7" s="313"/>
      <c r="I7" s="313"/>
      <c r="J7" s="313"/>
      <c r="K7" s="72"/>
      <c r="L7" s="72"/>
    </row>
    <row r="8" spans="1:12" ht="6" customHeight="1">
      <c r="A8" s="7"/>
      <c r="B8" s="1"/>
      <c r="C8" s="5"/>
      <c r="D8" s="5"/>
      <c r="E8" s="5"/>
      <c r="F8" s="5"/>
      <c r="G8" s="5"/>
      <c r="H8" s="5"/>
      <c r="I8" s="5"/>
      <c r="J8" s="5"/>
      <c r="K8" s="1"/>
      <c r="L8" s="1"/>
    </row>
    <row r="9" spans="1:12" s="43" customFormat="1" ht="21" customHeight="1">
      <c r="A9" s="42"/>
      <c r="B9" s="42"/>
      <c r="C9" s="308" t="s">
        <v>630</v>
      </c>
      <c r="D9" s="309"/>
      <c r="E9" s="309"/>
      <c r="F9" s="309"/>
      <c r="G9" s="309"/>
      <c r="H9" s="309"/>
      <c r="I9" s="309"/>
      <c r="J9" s="309"/>
      <c r="K9" s="309"/>
      <c r="L9" s="310"/>
    </row>
    <row r="10" spans="1:12" s="43" customFormat="1" ht="21" customHeight="1">
      <c r="A10" s="44"/>
      <c r="B10" s="45"/>
      <c r="C10" s="314" t="s">
        <v>89</v>
      </c>
      <c r="D10" s="315"/>
      <c r="E10" s="316" t="s">
        <v>90</v>
      </c>
      <c r="F10" s="317"/>
      <c r="G10" s="314" t="s">
        <v>91</v>
      </c>
      <c r="H10" s="315"/>
      <c r="I10" s="314" t="s">
        <v>92</v>
      </c>
      <c r="J10" s="315"/>
      <c r="K10" s="311" t="s">
        <v>631</v>
      </c>
      <c r="L10" s="315"/>
    </row>
    <row r="11" spans="1:12" s="43" customFormat="1" ht="21" customHeight="1">
      <c r="A11" s="44"/>
      <c r="B11" s="45"/>
      <c r="C11" s="311" t="s">
        <v>183</v>
      </c>
      <c r="D11" s="312"/>
      <c r="E11" s="311" t="s">
        <v>183</v>
      </c>
      <c r="F11" s="312"/>
      <c r="G11" s="311" t="s">
        <v>183</v>
      </c>
      <c r="H11" s="312"/>
      <c r="I11" s="311" t="s">
        <v>183</v>
      </c>
      <c r="J11" s="312"/>
      <c r="K11" s="311" t="s">
        <v>183</v>
      </c>
      <c r="L11" s="312"/>
    </row>
    <row r="12" spans="1:12" s="43" customFormat="1" ht="33" customHeight="1">
      <c r="A12" s="47" t="s">
        <v>59</v>
      </c>
      <c r="B12" s="48" t="s">
        <v>60</v>
      </c>
      <c r="C12" s="49" t="s">
        <v>187</v>
      </c>
      <c r="D12" s="50" t="s">
        <v>281</v>
      </c>
      <c r="E12" s="49" t="s">
        <v>187</v>
      </c>
      <c r="F12" s="50" t="s">
        <v>281</v>
      </c>
      <c r="G12" s="49" t="s">
        <v>187</v>
      </c>
      <c r="H12" s="50" t="s">
        <v>281</v>
      </c>
      <c r="I12" s="49" t="s">
        <v>187</v>
      </c>
      <c r="J12" s="50" t="s">
        <v>281</v>
      </c>
      <c r="K12" s="49" t="s">
        <v>187</v>
      </c>
      <c r="L12" s="50" t="s">
        <v>281</v>
      </c>
    </row>
    <row r="13" spans="1:16" s="43" customFormat="1" ht="21" customHeight="1">
      <c r="A13" s="51" t="s">
        <v>63</v>
      </c>
      <c r="B13" s="52" t="s">
        <v>64</v>
      </c>
      <c r="C13" s="55"/>
      <c r="D13" s="55"/>
      <c r="E13" s="55"/>
      <c r="F13" s="55"/>
      <c r="G13" s="55"/>
      <c r="H13" s="55"/>
      <c r="I13" s="55"/>
      <c r="J13" s="55"/>
      <c r="K13" s="55"/>
      <c r="L13" s="55"/>
      <c r="M13" s="318" t="s">
        <v>808</v>
      </c>
      <c r="N13" s="319"/>
      <c r="O13" s="320" t="s">
        <v>809</v>
      </c>
      <c r="P13" s="320"/>
    </row>
    <row r="14" spans="1:17" s="43" customFormat="1" ht="21" customHeight="1">
      <c r="A14" s="56"/>
      <c r="B14" s="57" t="s">
        <v>66</v>
      </c>
      <c r="C14" s="173">
        <v>1213</v>
      </c>
      <c r="D14" s="173">
        <v>248047</v>
      </c>
      <c r="E14" s="173">
        <v>49</v>
      </c>
      <c r="F14" s="173">
        <v>12219</v>
      </c>
      <c r="G14" s="173">
        <v>11932</v>
      </c>
      <c r="H14" s="173">
        <v>195173</v>
      </c>
      <c r="I14" s="173">
        <v>0</v>
      </c>
      <c r="J14" s="173">
        <v>39</v>
      </c>
      <c r="K14" s="173">
        <v>13194</v>
      </c>
      <c r="L14" s="173">
        <v>455478</v>
      </c>
      <c r="M14" s="264">
        <f>C14+E14+G14+I14-K14</f>
        <v>0</v>
      </c>
      <c r="N14" s="264">
        <f>D14+F14+H14+J14-L14</f>
        <v>0</v>
      </c>
      <c r="O14" s="208">
        <f>K14-'Form HKLQ1-1'!C13</f>
        <v>0</v>
      </c>
      <c r="P14" s="208">
        <f>L14-'Form HKLQ1-1'!D13</f>
        <v>0</v>
      </c>
      <c r="Q14" s="205"/>
    </row>
    <row r="15" spans="1:17" s="43" customFormat="1" ht="43.5" customHeight="1">
      <c r="A15" s="56"/>
      <c r="B15" s="59" t="s">
        <v>67</v>
      </c>
      <c r="C15" s="178"/>
      <c r="D15" s="169"/>
      <c r="E15" s="178"/>
      <c r="F15" s="169"/>
      <c r="G15" s="178"/>
      <c r="H15" s="169"/>
      <c r="I15" s="178"/>
      <c r="J15" s="169"/>
      <c r="K15" s="178"/>
      <c r="L15" s="169"/>
      <c r="M15" s="264">
        <f aca="true" t="shared" si="0" ref="M15:N29">C15+E15+G15+I15-K15</f>
        <v>0</v>
      </c>
      <c r="N15" s="264">
        <f t="shared" si="0"/>
        <v>0</v>
      </c>
      <c r="O15" s="208">
        <f>K15-'Form HKLQ1-1'!C14</f>
        <v>0</v>
      </c>
      <c r="P15" s="92">
        <f>L15-'Form HKLQ1-1'!D14</f>
        <v>0</v>
      </c>
      <c r="Q15" s="205"/>
    </row>
    <row r="16" spans="1:17" s="43" customFormat="1" ht="21" customHeight="1">
      <c r="A16" s="56"/>
      <c r="B16" s="59" t="s">
        <v>68</v>
      </c>
      <c r="C16" s="169"/>
      <c r="D16" s="169"/>
      <c r="E16" s="169"/>
      <c r="F16" s="169"/>
      <c r="G16" s="169"/>
      <c r="H16" s="169"/>
      <c r="I16" s="169"/>
      <c r="J16" s="169"/>
      <c r="K16" s="169"/>
      <c r="L16" s="169"/>
      <c r="M16" s="264">
        <f t="shared" si="0"/>
        <v>0</v>
      </c>
      <c r="N16" s="264">
        <f t="shared" si="0"/>
        <v>0</v>
      </c>
      <c r="O16" s="208">
        <f>K16-'Form HKLQ1-1'!C15</f>
        <v>0</v>
      </c>
      <c r="P16" s="92">
        <f>L16-'Form HKLQ1-1'!D15</f>
        <v>0</v>
      </c>
      <c r="Q16" s="205"/>
    </row>
    <row r="17" spans="1:17" s="43" customFormat="1" ht="21" customHeight="1">
      <c r="A17" s="56"/>
      <c r="B17" s="59" t="s">
        <v>69</v>
      </c>
      <c r="C17" s="177"/>
      <c r="D17" s="177"/>
      <c r="E17" s="177"/>
      <c r="F17" s="177"/>
      <c r="G17" s="177"/>
      <c r="H17" s="177"/>
      <c r="I17" s="177"/>
      <c r="J17" s="177"/>
      <c r="K17" s="177"/>
      <c r="L17" s="177"/>
      <c r="M17" s="264">
        <f t="shared" si="0"/>
        <v>0</v>
      </c>
      <c r="N17" s="264">
        <f t="shared" si="0"/>
        <v>0</v>
      </c>
      <c r="O17" s="208">
        <f>K17-'Form HKLQ1-1'!C16</f>
        <v>0</v>
      </c>
      <c r="P17" s="92">
        <f>L17-'Form HKLQ1-1'!D16</f>
        <v>0</v>
      </c>
      <c r="Q17" s="205"/>
    </row>
    <row r="18" spans="1:17" s="43" customFormat="1" ht="21" customHeight="1">
      <c r="A18" s="56"/>
      <c r="B18" s="62" t="s">
        <v>70</v>
      </c>
      <c r="C18" s="173">
        <v>1124</v>
      </c>
      <c r="D18" s="173">
        <v>27234</v>
      </c>
      <c r="E18" s="173">
        <v>140</v>
      </c>
      <c r="F18" s="173">
        <v>623</v>
      </c>
      <c r="G18" s="173">
        <v>132</v>
      </c>
      <c r="H18" s="173">
        <v>24133</v>
      </c>
      <c r="I18" s="173">
        <v>0</v>
      </c>
      <c r="J18" s="173">
        <v>0</v>
      </c>
      <c r="K18" s="173">
        <v>1396</v>
      </c>
      <c r="L18" s="173">
        <v>51990</v>
      </c>
      <c r="M18" s="264">
        <f t="shared" si="0"/>
        <v>0</v>
      </c>
      <c r="N18" s="264">
        <f t="shared" si="0"/>
        <v>0</v>
      </c>
      <c r="O18" s="208">
        <f>K18-'Form HKLQ1-1'!C17</f>
        <v>0</v>
      </c>
      <c r="P18" s="92">
        <f>L18-'Form HKLQ1-1'!D17</f>
        <v>0</v>
      </c>
      <c r="Q18" s="205"/>
    </row>
    <row r="19" spans="1:17" s="43" customFormat="1" ht="21" customHeight="1">
      <c r="A19" s="63"/>
      <c r="B19" s="64" t="s">
        <v>71</v>
      </c>
      <c r="C19" s="173">
        <v>2337</v>
      </c>
      <c r="D19" s="173">
        <v>275281</v>
      </c>
      <c r="E19" s="173">
        <v>189</v>
      </c>
      <c r="F19" s="173">
        <v>12842</v>
      </c>
      <c r="G19" s="173">
        <v>12064</v>
      </c>
      <c r="H19" s="173">
        <v>219306</v>
      </c>
      <c r="I19" s="173">
        <v>0</v>
      </c>
      <c r="J19" s="173">
        <v>39</v>
      </c>
      <c r="K19" s="173">
        <v>14590</v>
      </c>
      <c r="L19" s="173">
        <v>507468</v>
      </c>
      <c r="M19" s="264">
        <f t="shared" si="0"/>
        <v>0</v>
      </c>
      <c r="N19" s="264">
        <f t="shared" si="0"/>
        <v>0</v>
      </c>
      <c r="O19" s="208">
        <f>K19-'Form HKLQ1-1'!C18</f>
        <v>0</v>
      </c>
      <c r="P19" s="208">
        <f>L19-'Form HKLQ1-1'!D18</f>
        <v>0</v>
      </c>
      <c r="Q19" s="205"/>
    </row>
    <row r="20" spans="1:17" s="43" customFormat="1" ht="21" customHeight="1">
      <c r="A20" s="66" t="s">
        <v>72</v>
      </c>
      <c r="B20" s="67" t="s">
        <v>73</v>
      </c>
      <c r="C20" s="173">
        <v>0</v>
      </c>
      <c r="D20" s="173">
        <v>0</v>
      </c>
      <c r="E20" s="173">
        <v>0</v>
      </c>
      <c r="F20" s="173">
        <v>0</v>
      </c>
      <c r="G20" s="173">
        <v>0</v>
      </c>
      <c r="H20" s="173">
        <v>0</v>
      </c>
      <c r="I20" s="173">
        <v>0</v>
      </c>
      <c r="J20" s="173">
        <v>0</v>
      </c>
      <c r="K20" s="173">
        <v>0</v>
      </c>
      <c r="L20" s="173">
        <v>0</v>
      </c>
      <c r="M20" s="264">
        <f t="shared" si="0"/>
        <v>0</v>
      </c>
      <c r="N20" s="264">
        <f t="shared" si="0"/>
        <v>0</v>
      </c>
      <c r="O20" s="208">
        <f>K20-'Form HKLQ1-1'!C19</f>
        <v>0</v>
      </c>
      <c r="P20" s="92">
        <f>L20-'Form HKLQ1-1'!D19</f>
        <v>0</v>
      </c>
      <c r="Q20" s="205"/>
    </row>
    <row r="21" spans="1:17" s="43" customFormat="1" ht="43.5" customHeight="1">
      <c r="A21" s="68" t="s">
        <v>74</v>
      </c>
      <c r="B21" s="67" t="s">
        <v>75</v>
      </c>
      <c r="C21" s="173">
        <v>1316</v>
      </c>
      <c r="D21" s="173">
        <v>2415</v>
      </c>
      <c r="E21" s="173">
        <v>0</v>
      </c>
      <c r="F21" s="173">
        <v>0</v>
      </c>
      <c r="G21" s="173">
        <v>7508</v>
      </c>
      <c r="H21" s="173">
        <v>1883</v>
      </c>
      <c r="I21" s="173">
        <v>66</v>
      </c>
      <c r="J21" s="173">
        <v>3</v>
      </c>
      <c r="K21" s="173">
        <v>8890</v>
      </c>
      <c r="L21" s="173">
        <v>4301</v>
      </c>
      <c r="M21" s="264">
        <f t="shared" si="0"/>
        <v>0</v>
      </c>
      <c r="N21" s="264">
        <f t="shared" si="0"/>
        <v>0</v>
      </c>
      <c r="O21" s="208">
        <f>K21-'Form HKLQ1-1'!C20</f>
        <v>0</v>
      </c>
      <c r="P21" s="92">
        <f>L21-'Form HKLQ1-1'!D20</f>
        <v>0</v>
      </c>
      <c r="Q21" s="205"/>
    </row>
    <row r="22" spans="1:17" s="43" customFormat="1" ht="43.5" customHeight="1">
      <c r="A22" s="56"/>
      <c r="B22" s="59" t="s">
        <v>76</v>
      </c>
      <c r="C22" s="178"/>
      <c r="D22" s="169"/>
      <c r="E22" s="178"/>
      <c r="F22" s="169"/>
      <c r="G22" s="178"/>
      <c r="H22" s="169"/>
      <c r="I22" s="178"/>
      <c r="J22" s="169"/>
      <c r="K22" s="178"/>
      <c r="L22" s="169"/>
      <c r="M22" s="264">
        <f t="shared" si="0"/>
        <v>0</v>
      </c>
      <c r="N22" s="264">
        <f t="shared" si="0"/>
        <v>0</v>
      </c>
      <c r="O22" s="208">
        <f>K22-'Form HKLQ1-1'!C21</f>
        <v>0</v>
      </c>
      <c r="P22" s="92">
        <f>L22-'Form HKLQ1-1'!D21</f>
        <v>0</v>
      </c>
      <c r="Q22" s="205"/>
    </row>
    <row r="23" spans="1:17" s="43" customFormat="1" ht="21" customHeight="1">
      <c r="A23" s="56"/>
      <c r="B23" s="59" t="s">
        <v>68</v>
      </c>
      <c r="C23" s="169"/>
      <c r="D23" s="169"/>
      <c r="E23" s="169"/>
      <c r="F23" s="169"/>
      <c r="G23" s="169"/>
      <c r="H23" s="169"/>
      <c r="I23" s="169"/>
      <c r="J23" s="169"/>
      <c r="K23" s="169"/>
      <c r="L23" s="169"/>
      <c r="M23" s="264">
        <f t="shared" si="0"/>
        <v>0</v>
      </c>
      <c r="N23" s="264">
        <f t="shared" si="0"/>
        <v>0</v>
      </c>
      <c r="O23" s="208">
        <f>K23-'Form HKLQ1-1'!C22</f>
        <v>0</v>
      </c>
      <c r="P23" s="92">
        <f>L23-'Form HKLQ1-1'!D22</f>
        <v>0</v>
      </c>
      <c r="Q23" s="205"/>
    </row>
    <row r="24" spans="1:17" s="43" customFormat="1" ht="21" customHeight="1">
      <c r="A24" s="56"/>
      <c r="B24" s="59" t="s">
        <v>69</v>
      </c>
      <c r="C24" s="177"/>
      <c r="D24" s="177"/>
      <c r="E24" s="177"/>
      <c r="F24" s="177"/>
      <c r="G24" s="177"/>
      <c r="H24" s="177"/>
      <c r="I24" s="177"/>
      <c r="J24" s="177"/>
      <c r="K24" s="177"/>
      <c r="L24" s="177"/>
      <c r="M24" s="264">
        <f t="shared" si="0"/>
        <v>0</v>
      </c>
      <c r="N24" s="264">
        <f t="shared" si="0"/>
        <v>0</v>
      </c>
      <c r="O24" s="208">
        <f>K24-'Form HKLQ1-1'!C23</f>
        <v>0</v>
      </c>
      <c r="P24" s="92">
        <f>L24-'Form HKLQ1-1'!D23</f>
        <v>0</v>
      </c>
      <c r="Q24" s="205"/>
    </row>
    <row r="25" spans="1:17" s="43" customFormat="1" ht="21" customHeight="1">
      <c r="A25" s="63"/>
      <c r="B25" s="64" t="s">
        <v>77</v>
      </c>
      <c r="C25" s="173">
        <v>1316</v>
      </c>
      <c r="D25" s="173">
        <v>2415</v>
      </c>
      <c r="E25" s="173">
        <v>0</v>
      </c>
      <c r="F25" s="173">
        <v>0</v>
      </c>
      <c r="G25" s="173">
        <v>7508</v>
      </c>
      <c r="H25" s="173">
        <v>1883</v>
      </c>
      <c r="I25" s="173">
        <v>66</v>
      </c>
      <c r="J25" s="173">
        <v>3</v>
      </c>
      <c r="K25" s="173">
        <v>8890</v>
      </c>
      <c r="L25" s="173">
        <v>4301</v>
      </c>
      <c r="M25" s="264">
        <f t="shared" si="0"/>
        <v>0</v>
      </c>
      <c r="N25" s="264">
        <f t="shared" si="0"/>
        <v>0</v>
      </c>
      <c r="O25" s="208">
        <f>K25-'Form HKLQ1-1'!C24</f>
        <v>0</v>
      </c>
      <c r="P25" s="92">
        <f>L25-'Form HKLQ1-1'!D24</f>
        <v>0</v>
      </c>
      <c r="Q25" s="205"/>
    </row>
    <row r="26" spans="1:17" s="43" customFormat="1" ht="21" customHeight="1">
      <c r="A26" s="66" t="s">
        <v>78</v>
      </c>
      <c r="B26" s="67" t="s">
        <v>79</v>
      </c>
      <c r="C26" s="173">
        <v>0</v>
      </c>
      <c r="D26" s="173">
        <v>3786</v>
      </c>
      <c r="E26" s="173">
        <v>0</v>
      </c>
      <c r="F26" s="173">
        <v>0</v>
      </c>
      <c r="G26" s="173">
        <v>0</v>
      </c>
      <c r="H26" s="173">
        <v>3538</v>
      </c>
      <c r="I26" s="173">
        <v>0</v>
      </c>
      <c r="J26" s="173">
        <v>0</v>
      </c>
      <c r="K26" s="173">
        <v>0</v>
      </c>
      <c r="L26" s="173">
        <v>7324</v>
      </c>
      <c r="M26" s="264">
        <f t="shared" si="0"/>
        <v>0</v>
      </c>
      <c r="N26" s="264">
        <f t="shared" si="0"/>
        <v>0</v>
      </c>
      <c r="O26" s="208">
        <f>K26-'Form HKLQ1-1'!C25</f>
        <v>0</v>
      </c>
      <c r="P26" s="92">
        <f>L26-'Form HKLQ1-1'!D25</f>
        <v>0</v>
      </c>
      <c r="Q26" s="205"/>
    </row>
    <row r="27" spans="1:17" s="43" customFormat="1" ht="21" customHeight="1">
      <c r="A27" s="66" t="s">
        <v>80</v>
      </c>
      <c r="B27" s="67" t="s">
        <v>81</v>
      </c>
      <c r="C27" s="173">
        <v>0</v>
      </c>
      <c r="D27" s="173">
        <v>0</v>
      </c>
      <c r="E27" s="173">
        <v>0</v>
      </c>
      <c r="F27" s="173">
        <v>0</v>
      </c>
      <c r="G27" s="173">
        <v>0</v>
      </c>
      <c r="H27" s="173">
        <v>0</v>
      </c>
      <c r="I27" s="173">
        <v>0</v>
      </c>
      <c r="J27" s="173">
        <v>0</v>
      </c>
      <c r="K27" s="173">
        <v>0</v>
      </c>
      <c r="L27" s="173">
        <v>0</v>
      </c>
      <c r="M27" s="264">
        <f t="shared" si="0"/>
        <v>0</v>
      </c>
      <c r="N27" s="264">
        <f t="shared" si="0"/>
        <v>0</v>
      </c>
      <c r="O27" s="208">
        <f>K27-'Form HKLQ1-1'!C26</f>
        <v>0</v>
      </c>
      <c r="P27" s="92">
        <f>L27-'Form HKLQ1-1'!D26</f>
        <v>0</v>
      </c>
      <c r="Q27" s="205"/>
    </row>
    <row r="28" spans="1:17" s="43" customFormat="1" ht="21" customHeight="1">
      <c r="A28" s="66" t="s">
        <v>82</v>
      </c>
      <c r="B28" s="67" t="s">
        <v>83</v>
      </c>
      <c r="C28" s="173">
        <v>0</v>
      </c>
      <c r="D28" s="173">
        <v>0</v>
      </c>
      <c r="E28" s="173">
        <v>0</v>
      </c>
      <c r="F28" s="173">
        <v>0</v>
      </c>
      <c r="G28" s="173">
        <v>0</v>
      </c>
      <c r="H28" s="173">
        <v>0</v>
      </c>
      <c r="I28" s="173">
        <v>0</v>
      </c>
      <c r="J28" s="173">
        <v>0</v>
      </c>
      <c r="K28" s="173">
        <v>0</v>
      </c>
      <c r="L28" s="173">
        <v>0</v>
      </c>
      <c r="M28" s="264">
        <f t="shared" si="0"/>
        <v>0</v>
      </c>
      <c r="N28" s="264">
        <f t="shared" si="0"/>
        <v>0</v>
      </c>
      <c r="O28" s="208">
        <f>K28-'Form HKLQ1-1'!C27</f>
        <v>0</v>
      </c>
      <c r="P28" s="92">
        <f>L28-'Form HKLQ1-1'!D27</f>
        <v>0</v>
      </c>
      <c r="Q28" s="205"/>
    </row>
    <row r="29" spans="1:17" s="43" customFormat="1" ht="21" customHeight="1">
      <c r="A29" s="69"/>
      <c r="B29" s="64" t="s">
        <v>84</v>
      </c>
      <c r="C29" s="65">
        <f>C19+C20+C25+C26+C27+C28</f>
        <v>3653</v>
      </c>
      <c r="D29" s="65">
        <f>D19+D20+D25+D26+D27+D28</f>
        <v>281482</v>
      </c>
      <c r="E29" s="65">
        <f aca="true" t="shared" si="1" ref="E29:L29">E19+E20+E25+E26+E27+E28</f>
        <v>189</v>
      </c>
      <c r="F29" s="65">
        <f t="shared" si="1"/>
        <v>12842</v>
      </c>
      <c r="G29" s="65">
        <f t="shared" si="1"/>
        <v>19572</v>
      </c>
      <c r="H29" s="65">
        <f t="shared" si="1"/>
        <v>224727</v>
      </c>
      <c r="I29" s="65">
        <f t="shared" si="1"/>
        <v>66</v>
      </c>
      <c r="J29" s="65">
        <f t="shared" si="1"/>
        <v>42</v>
      </c>
      <c r="K29" s="65">
        <f t="shared" si="1"/>
        <v>23480</v>
      </c>
      <c r="L29" s="65">
        <f t="shared" si="1"/>
        <v>519093</v>
      </c>
      <c r="M29" s="264">
        <f t="shared" si="0"/>
        <v>0</v>
      </c>
      <c r="N29" s="264">
        <f t="shared" si="0"/>
        <v>0</v>
      </c>
      <c r="O29" s="205">
        <f>K29-'Form HKLQ1-1'!C28</f>
        <v>0</v>
      </c>
      <c r="P29" s="43">
        <f>L29-'Form HKLQ1-1'!D28</f>
        <v>0</v>
      </c>
      <c r="Q29" s="205"/>
    </row>
    <row r="31" spans="1:12" ht="15">
      <c r="A31" s="9"/>
      <c r="C31" s="226"/>
      <c r="L31" s="10"/>
    </row>
    <row r="32" spans="1:12" ht="15">
      <c r="A32" s="9"/>
      <c r="C32" s="226"/>
      <c r="L32" s="11"/>
    </row>
    <row r="33" s="13" customFormat="1" ht="15">
      <c r="L33" s="12"/>
    </row>
  </sheetData>
  <sheetProtection/>
  <mergeCells count="17">
    <mergeCell ref="I11:J11"/>
    <mergeCell ref="K11:L11"/>
    <mergeCell ref="A2:K2"/>
    <mergeCell ref="A3:K3"/>
    <mergeCell ref="A6:B6"/>
    <mergeCell ref="A7:J7"/>
    <mergeCell ref="C9:L9"/>
    <mergeCell ref="O13:P13"/>
    <mergeCell ref="C10:D10"/>
    <mergeCell ref="E10:F10"/>
    <mergeCell ref="G10:H10"/>
    <mergeCell ref="I10:J10"/>
    <mergeCell ref="K10:L10"/>
    <mergeCell ref="M13:N13"/>
    <mergeCell ref="C11:D11"/>
    <mergeCell ref="E11:F11"/>
    <mergeCell ref="G11:H11"/>
  </mergeCells>
  <conditionalFormatting sqref="M14:P29">
    <cfRule type="cellIs" priority="1" dxfId="11" operator="notEqual" stopIfTrue="1">
      <formula>0</formula>
    </cfRule>
  </conditionalFormatting>
  <dataValidations count="3">
    <dataValidation type="custom" allowBlank="1" showInputMessage="1" showErrorMessage="1" errorTitle="NO INPUT is allowed" sqref="C17:L17 C24:L24">
      <formula1>" "</formula1>
    </dataValidation>
    <dataValidation type="custom" showInputMessage="1" showErrorMessage="1" errorTitle="NO INPUT is allowed" sqref="C15:L16 C22:L23">
      <formula1>" "</formula1>
    </dataValidation>
    <dataValidation type="whole" allowBlank="1" showInputMessage="1" showErrorMessage="1" errorTitle="No Decimal" error="No Decimal is allowed" sqref="L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dimension ref="A1:N39"/>
  <sheetViews>
    <sheetView zoomScale="80" zoomScaleNormal="80" zoomScaleSheetLayoutView="75" zoomScalePageLayoutView="0" workbookViewId="0" topLeftCell="A1">
      <selection activeCell="C14" sqref="C14"/>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3" customFormat="1" ht="6" customHeight="1" thickBot="1">
      <c r="H1" s="73"/>
    </row>
    <row r="2" spans="1:8" s="8" customFormat="1" ht="31.5" customHeight="1" thickBot="1">
      <c r="A2" s="307" t="s">
        <v>57</v>
      </c>
      <c r="B2" s="307"/>
      <c r="C2" s="307"/>
      <c r="D2" s="307"/>
      <c r="E2" s="307"/>
      <c r="F2" s="307"/>
      <c r="G2" s="307"/>
      <c r="H2" s="104" t="s">
        <v>749</v>
      </c>
    </row>
    <row r="3" spans="1:8" s="8" customFormat="1" ht="25.5" customHeight="1">
      <c r="A3" s="321" t="str">
        <f>'Form HKLQ1-1'!A3:H3</f>
        <v>二零二零年一月至六月
January to June 2020</v>
      </c>
      <c r="B3" s="321"/>
      <c r="C3" s="321"/>
      <c r="D3" s="321"/>
      <c r="E3" s="321"/>
      <c r="F3" s="321"/>
      <c r="G3" s="321"/>
      <c r="H3" s="93"/>
    </row>
    <row r="4" spans="1:8" ht="3" customHeight="1">
      <c r="A4" s="2"/>
      <c r="B4" s="2"/>
      <c r="C4" s="2"/>
      <c r="D4" s="3"/>
      <c r="E4" s="3"/>
      <c r="F4" s="3"/>
      <c r="G4" s="1"/>
      <c r="H4" s="1"/>
    </row>
    <row r="5" spans="1:8" ht="3" customHeight="1">
      <c r="A5" s="1"/>
      <c r="B5" s="1"/>
      <c r="C5" s="5"/>
      <c r="D5" s="5"/>
      <c r="E5" s="5"/>
      <c r="F5" s="5"/>
      <c r="G5" s="1"/>
      <c r="H5" s="1"/>
    </row>
    <row r="6" spans="1:8" s="41" customFormat="1" ht="3" customHeight="1">
      <c r="A6" s="313"/>
      <c r="B6" s="313"/>
      <c r="C6" s="70"/>
      <c r="D6" s="70"/>
      <c r="E6" s="70"/>
      <c r="F6" s="70"/>
      <c r="G6" s="72"/>
      <c r="H6" s="72"/>
    </row>
    <row r="7" spans="1:8" s="41" customFormat="1" ht="27.75" customHeight="1">
      <c r="A7" s="313" t="s">
        <v>58</v>
      </c>
      <c r="B7" s="313"/>
      <c r="C7" s="313"/>
      <c r="D7" s="313"/>
      <c r="E7" s="313"/>
      <c r="F7" s="313"/>
      <c r="G7" s="72"/>
      <c r="H7" s="72"/>
    </row>
    <row r="8" spans="1:8" ht="6" customHeight="1">
      <c r="A8" s="7"/>
      <c r="B8" s="1"/>
      <c r="C8" s="5"/>
      <c r="D8" s="5"/>
      <c r="E8" s="5"/>
      <c r="F8" s="5"/>
      <c r="G8" s="1"/>
      <c r="H8" s="1"/>
    </row>
    <row r="9" spans="1:8" s="43" customFormat="1" ht="21" customHeight="1">
      <c r="A9" s="42"/>
      <c r="B9" s="42"/>
      <c r="C9" s="308" t="s">
        <v>739</v>
      </c>
      <c r="D9" s="309"/>
      <c r="E9" s="309"/>
      <c r="F9" s="309"/>
      <c r="G9" s="309"/>
      <c r="H9" s="310"/>
    </row>
    <row r="10" spans="1:8" s="43" customFormat="1" ht="21" customHeight="1">
      <c r="A10" s="44"/>
      <c r="B10" s="45"/>
      <c r="C10" s="314" t="s">
        <v>740</v>
      </c>
      <c r="D10" s="312"/>
      <c r="E10" s="316" t="s">
        <v>741</v>
      </c>
      <c r="F10" s="326"/>
      <c r="G10" s="311" t="s">
        <v>742</v>
      </c>
      <c r="H10" s="315"/>
    </row>
    <row r="11" spans="1:8" s="43" customFormat="1" ht="21" customHeight="1">
      <c r="A11" s="44"/>
      <c r="B11" s="45"/>
      <c r="C11" s="311" t="s">
        <v>183</v>
      </c>
      <c r="D11" s="312"/>
      <c r="E11" s="311" t="s">
        <v>183</v>
      </c>
      <c r="F11" s="312"/>
      <c r="G11" s="311" t="s">
        <v>183</v>
      </c>
      <c r="H11" s="312"/>
    </row>
    <row r="12" spans="1:8" s="43" customFormat="1" ht="33" customHeight="1">
      <c r="A12" s="47" t="s">
        <v>59</v>
      </c>
      <c r="B12" s="48" t="s">
        <v>60</v>
      </c>
      <c r="C12" s="49" t="s">
        <v>187</v>
      </c>
      <c r="D12" s="50" t="s">
        <v>281</v>
      </c>
      <c r="E12" s="49" t="s">
        <v>187</v>
      </c>
      <c r="F12" s="50" t="s">
        <v>281</v>
      </c>
      <c r="G12" s="49" t="s">
        <v>187</v>
      </c>
      <c r="H12" s="50" t="s">
        <v>281</v>
      </c>
    </row>
    <row r="13" spans="1:12" s="43" customFormat="1" ht="21" customHeight="1">
      <c r="A13" s="51" t="s">
        <v>63</v>
      </c>
      <c r="B13" s="52" t="s">
        <v>64</v>
      </c>
      <c r="C13" s="55"/>
      <c r="D13" s="55"/>
      <c r="E13" s="55"/>
      <c r="F13" s="55"/>
      <c r="G13" s="55"/>
      <c r="H13" s="55"/>
      <c r="I13" s="318" t="s">
        <v>808</v>
      </c>
      <c r="J13" s="319"/>
      <c r="K13" s="320" t="s">
        <v>809</v>
      </c>
      <c r="L13" s="320"/>
    </row>
    <row r="14" spans="1:14" s="43" customFormat="1" ht="21" customHeight="1">
      <c r="A14" s="56"/>
      <c r="B14" s="57" t="s">
        <v>66</v>
      </c>
      <c r="C14" s="173">
        <v>12148</v>
      </c>
      <c r="D14" s="173">
        <v>423849</v>
      </c>
      <c r="E14" s="173">
        <v>1046</v>
      </c>
      <c r="F14" s="173">
        <v>31629</v>
      </c>
      <c r="G14" s="173">
        <v>13194</v>
      </c>
      <c r="H14" s="173">
        <v>455478</v>
      </c>
      <c r="I14" s="208">
        <f>C14+E14-G14</f>
        <v>0</v>
      </c>
      <c r="J14" s="208">
        <f>D14+F14-H14</f>
        <v>0</v>
      </c>
      <c r="K14" s="205">
        <f>G14-'Form HKLQ1-1'!C13</f>
        <v>0</v>
      </c>
      <c r="L14" s="205">
        <f>H14-'Form HKLQ1-1'!D13</f>
        <v>0</v>
      </c>
      <c r="M14" s="205"/>
      <c r="N14" s="205"/>
    </row>
    <row r="15" spans="1:14" s="43" customFormat="1" ht="43.5" customHeight="1">
      <c r="A15" s="56"/>
      <c r="B15" s="59" t="s">
        <v>67</v>
      </c>
      <c r="C15" s="178"/>
      <c r="D15" s="169"/>
      <c r="E15" s="178"/>
      <c r="F15" s="169"/>
      <c r="G15" s="178"/>
      <c r="H15" s="169"/>
      <c r="I15" s="208">
        <f aca="true" t="shared" si="0" ref="I15:J29">C15+E15-G15</f>
        <v>0</v>
      </c>
      <c r="J15" s="208">
        <f t="shared" si="0"/>
        <v>0</v>
      </c>
      <c r="K15" s="205">
        <f>G15-'Form HKLQ1-1'!C14</f>
        <v>0</v>
      </c>
      <c r="L15" s="205">
        <f>H15-'Form HKLQ1-1'!D14</f>
        <v>0</v>
      </c>
      <c r="M15" s="205"/>
      <c r="N15" s="205"/>
    </row>
    <row r="16" spans="1:14" s="43" customFormat="1" ht="21" customHeight="1">
      <c r="A16" s="56"/>
      <c r="B16" s="59" t="s">
        <v>68</v>
      </c>
      <c r="C16" s="169"/>
      <c r="D16" s="169"/>
      <c r="E16" s="169"/>
      <c r="F16" s="169"/>
      <c r="G16" s="169"/>
      <c r="H16" s="169"/>
      <c r="I16" s="208">
        <f t="shared" si="0"/>
        <v>0</v>
      </c>
      <c r="J16" s="208">
        <f aca="true" t="shared" si="1" ref="J16:J22">D16+F16-H16</f>
        <v>0</v>
      </c>
      <c r="K16" s="205">
        <f>G16-'Form HKLQ1-1'!C15</f>
        <v>0</v>
      </c>
      <c r="L16" s="205">
        <f>H16-'Form HKLQ1-1'!D15</f>
        <v>0</v>
      </c>
      <c r="M16" s="205"/>
      <c r="N16" s="205"/>
    </row>
    <row r="17" spans="1:14" s="43" customFormat="1" ht="21" customHeight="1">
      <c r="A17" s="56"/>
      <c r="B17" s="59" t="s">
        <v>69</v>
      </c>
      <c r="C17" s="177"/>
      <c r="D17" s="177"/>
      <c r="E17" s="177"/>
      <c r="F17" s="177"/>
      <c r="G17" s="177"/>
      <c r="H17" s="177"/>
      <c r="I17" s="208">
        <f t="shared" si="0"/>
        <v>0</v>
      </c>
      <c r="J17" s="208">
        <f t="shared" si="1"/>
        <v>0</v>
      </c>
      <c r="K17" s="205">
        <f>G17-'Form HKLQ1-1'!C16</f>
        <v>0</v>
      </c>
      <c r="L17" s="205">
        <f>H17-'Form HKLQ1-1'!D16</f>
        <v>0</v>
      </c>
      <c r="M17" s="205"/>
      <c r="N17" s="205"/>
    </row>
    <row r="18" spans="1:14" s="43" customFormat="1" ht="21" customHeight="1">
      <c r="A18" s="56"/>
      <c r="B18" s="62" t="s">
        <v>70</v>
      </c>
      <c r="C18" s="173">
        <v>1379</v>
      </c>
      <c r="D18" s="173">
        <v>51106</v>
      </c>
      <c r="E18" s="173">
        <v>17</v>
      </c>
      <c r="F18" s="173">
        <v>884</v>
      </c>
      <c r="G18" s="173">
        <v>1396</v>
      </c>
      <c r="H18" s="173">
        <v>51990</v>
      </c>
      <c r="I18" s="208">
        <f t="shared" si="0"/>
        <v>0</v>
      </c>
      <c r="J18" s="208">
        <f t="shared" si="1"/>
        <v>0</v>
      </c>
      <c r="K18" s="205">
        <f>G18-'Form HKLQ1-1'!C17</f>
        <v>0</v>
      </c>
      <c r="L18" s="205">
        <f>H18-'Form HKLQ1-1'!D17</f>
        <v>0</v>
      </c>
      <c r="M18" s="205"/>
      <c r="N18" s="205"/>
    </row>
    <row r="19" spans="1:14" s="43" customFormat="1" ht="21" customHeight="1">
      <c r="A19" s="63"/>
      <c r="B19" s="64" t="s">
        <v>71</v>
      </c>
      <c r="C19" s="173">
        <v>13527</v>
      </c>
      <c r="D19" s="173">
        <v>474955</v>
      </c>
      <c r="E19" s="173">
        <v>1063</v>
      </c>
      <c r="F19" s="173">
        <v>32513</v>
      </c>
      <c r="G19" s="173">
        <v>14590</v>
      </c>
      <c r="H19" s="173">
        <v>507468</v>
      </c>
      <c r="I19" s="208">
        <f t="shared" si="0"/>
        <v>0</v>
      </c>
      <c r="J19" s="208">
        <f t="shared" si="1"/>
        <v>0</v>
      </c>
      <c r="K19" s="205">
        <f>G19-'Form HKLQ1-1'!C18</f>
        <v>0</v>
      </c>
      <c r="L19" s="205">
        <f>H19-'Form HKLQ1-1'!D18</f>
        <v>0</v>
      </c>
      <c r="M19" s="205"/>
      <c r="N19" s="205"/>
    </row>
    <row r="20" spans="1:14" s="43" customFormat="1" ht="21" customHeight="1">
      <c r="A20" s="66" t="s">
        <v>72</v>
      </c>
      <c r="B20" s="67" t="s">
        <v>73</v>
      </c>
      <c r="C20" s="173">
        <v>0</v>
      </c>
      <c r="D20" s="173">
        <v>0</v>
      </c>
      <c r="E20" s="173">
        <v>0</v>
      </c>
      <c r="F20" s="173">
        <v>0</v>
      </c>
      <c r="G20" s="173">
        <v>0</v>
      </c>
      <c r="H20" s="173">
        <v>0</v>
      </c>
      <c r="I20" s="208">
        <f t="shared" si="0"/>
        <v>0</v>
      </c>
      <c r="J20" s="208">
        <f t="shared" si="1"/>
        <v>0</v>
      </c>
      <c r="K20" s="205">
        <f>G20-'Form HKLQ1-1'!C19</f>
        <v>0</v>
      </c>
      <c r="L20" s="205">
        <f>H20-'Form HKLQ1-1'!D19</f>
        <v>0</v>
      </c>
      <c r="M20" s="205"/>
      <c r="N20" s="205"/>
    </row>
    <row r="21" spans="1:14" s="43" customFormat="1" ht="43.5" customHeight="1">
      <c r="A21" s="68" t="s">
        <v>74</v>
      </c>
      <c r="B21" s="67" t="s">
        <v>75</v>
      </c>
      <c r="C21" s="173">
        <v>8772</v>
      </c>
      <c r="D21" s="173">
        <v>4160</v>
      </c>
      <c r="E21" s="173">
        <v>118</v>
      </c>
      <c r="F21" s="173">
        <v>141</v>
      </c>
      <c r="G21" s="173">
        <v>8890</v>
      </c>
      <c r="H21" s="173">
        <v>4301</v>
      </c>
      <c r="I21" s="208">
        <f t="shared" si="0"/>
        <v>0</v>
      </c>
      <c r="J21" s="208">
        <f t="shared" si="1"/>
        <v>0</v>
      </c>
      <c r="K21" s="205">
        <f>G21-'Form HKLQ1-1'!C20</f>
        <v>0</v>
      </c>
      <c r="L21" s="205">
        <f>H21-'Form HKLQ1-1'!D20</f>
        <v>0</v>
      </c>
      <c r="M21" s="205"/>
      <c r="N21" s="205"/>
    </row>
    <row r="22" spans="1:14" s="43" customFormat="1" ht="43.5" customHeight="1">
      <c r="A22" s="56"/>
      <c r="B22" s="59" t="s">
        <v>76</v>
      </c>
      <c r="C22" s="178"/>
      <c r="D22" s="169"/>
      <c r="E22" s="178"/>
      <c r="F22" s="169"/>
      <c r="G22" s="178"/>
      <c r="H22" s="169"/>
      <c r="I22" s="208">
        <f t="shared" si="0"/>
        <v>0</v>
      </c>
      <c r="J22" s="208">
        <f t="shared" si="1"/>
        <v>0</v>
      </c>
      <c r="K22" s="205">
        <f>G22-'Form HKLQ1-1'!C21</f>
        <v>0</v>
      </c>
      <c r="L22" s="205">
        <f>H22-'Form HKLQ1-1'!D21</f>
        <v>0</v>
      </c>
      <c r="M22" s="205"/>
      <c r="N22" s="205"/>
    </row>
    <row r="23" spans="1:14" s="43" customFormat="1" ht="21" customHeight="1">
      <c r="A23" s="56"/>
      <c r="B23" s="59" t="s">
        <v>68</v>
      </c>
      <c r="C23" s="169"/>
      <c r="D23" s="169"/>
      <c r="E23" s="169"/>
      <c r="F23" s="169"/>
      <c r="G23" s="169"/>
      <c r="H23" s="169"/>
      <c r="I23" s="208">
        <f t="shared" si="0"/>
        <v>0</v>
      </c>
      <c r="J23" s="208">
        <f t="shared" si="0"/>
        <v>0</v>
      </c>
      <c r="K23" s="205">
        <f>G23-'Form HKLQ1-1'!C22</f>
        <v>0</v>
      </c>
      <c r="L23" s="205">
        <f>H23-'Form HKLQ1-1'!D22</f>
        <v>0</v>
      </c>
      <c r="M23" s="205"/>
      <c r="N23" s="205"/>
    </row>
    <row r="24" spans="1:14" s="43" customFormat="1" ht="21" customHeight="1">
      <c r="A24" s="56"/>
      <c r="B24" s="59" t="s">
        <v>69</v>
      </c>
      <c r="C24" s="177"/>
      <c r="D24" s="177"/>
      <c r="E24" s="177"/>
      <c r="F24" s="177"/>
      <c r="G24" s="177"/>
      <c r="H24" s="177"/>
      <c r="I24" s="208">
        <f t="shared" si="0"/>
        <v>0</v>
      </c>
      <c r="J24" s="208">
        <f t="shared" si="0"/>
        <v>0</v>
      </c>
      <c r="K24" s="205">
        <f>G24-'Form HKLQ1-1'!C23</f>
        <v>0</v>
      </c>
      <c r="L24" s="205">
        <f>H24-'Form HKLQ1-1'!D23</f>
        <v>0</v>
      </c>
      <c r="M24" s="205"/>
      <c r="N24" s="205"/>
    </row>
    <row r="25" spans="1:14" s="43" customFormat="1" ht="21" customHeight="1">
      <c r="A25" s="63"/>
      <c r="B25" s="64" t="s">
        <v>77</v>
      </c>
      <c r="C25" s="173">
        <v>8772</v>
      </c>
      <c r="D25" s="173">
        <v>4160</v>
      </c>
      <c r="E25" s="173">
        <v>118</v>
      </c>
      <c r="F25" s="173">
        <v>141</v>
      </c>
      <c r="G25" s="173">
        <v>8890</v>
      </c>
      <c r="H25" s="173">
        <v>4301</v>
      </c>
      <c r="I25" s="208">
        <f t="shared" si="0"/>
        <v>0</v>
      </c>
      <c r="J25" s="208">
        <f t="shared" si="0"/>
        <v>0</v>
      </c>
      <c r="K25" s="205">
        <f>G25-'Form HKLQ1-1'!C24</f>
        <v>0</v>
      </c>
      <c r="L25" s="205">
        <f>H25-'Form HKLQ1-1'!D24</f>
        <v>0</v>
      </c>
      <c r="M25" s="205"/>
      <c r="N25" s="205"/>
    </row>
    <row r="26" spans="1:14" s="43" customFormat="1" ht="21" customHeight="1">
      <c r="A26" s="66" t="s">
        <v>78</v>
      </c>
      <c r="B26" s="67" t="s">
        <v>79</v>
      </c>
      <c r="C26" s="173">
        <v>0</v>
      </c>
      <c r="D26" s="173">
        <v>6919</v>
      </c>
      <c r="E26" s="173">
        <v>0</v>
      </c>
      <c r="F26" s="173">
        <v>405</v>
      </c>
      <c r="G26" s="173">
        <v>0</v>
      </c>
      <c r="H26" s="173">
        <v>7324</v>
      </c>
      <c r="I26" s="208">
        <f t="shared" si="0"/>
        <v>0</v>
      </c>
      <c r="J26" s="208">
        <f t="shared" si="0"/>
        <v>0</v>
      </c>
      <c r="K26" s="205">
        <f>G26-'Form HKLQ1-1'!C25</f>
        <v>0</v>
      </c>
      <c r="L26" s="205">
        <f>H26-'Form HKLQ1-1'!D25</f>
        <v>0</v>
      </c>
      <c r="M26" s="205"/>
      <c r="N26" s="205"/>
    </row>
    <row r="27" spans="1:14" s="43" customFormat="1" ht="21" customHeight="1">
      <c r="A27" s="66" t="s">
        <v>80</v>
      </c>
      <c r="B27" s="67" t="s">
        <v>81</v>
      </c>
      <c r="C27" s="173">
        <v>0</v>
      </c>
      <c r="D27" s="173">
        <v>0</v>
      </c>
      <c r="E27" s="173">
        <v>0</v>
      </c>
      <c r="F27" s="173">
        <v>0</v>
      </c>
      <c r="G27" s="173">
        <v>0</v>
      </c>
      <c r="H27" s="173">
        <v>0</v>
      </c>
      <c r="I27" s="208">
        <f t="shared" si="0"/>
        <v>0</v>
      </c>
      <c r="J27" s="208">
        <f t="shared" si="0"/>
        <v>0</v>
      </c>
      <c r="K27" s="205">
        <f>G27-'Form HKLQ1-1'!C26</f>
        <v>0</v>
      </c>
      <c r="L27" s="205">
        <f>H27-'Form HKLQ1-1'!D26</f>
        <v>0</v>
      </c>
      <c r="M27" s="205"/>
      <c r="N27" s="205"/>
    </row>
    <row r="28" spans="1:14" s="43" customFormat="1" ht="21" customHeight="1">
      <c r="A28" s="66" t="s">
        <v>82</v>
      </c>
      <c r="B28" s="67" t="s">
        <v>83</v>
      </c>
      <c r="C28" s="173">
        <v>0</v>
      </c>
      <c r="D28" s="173">
        <v>0</v>
      </c>
      <c r="E28" s="173">
        <v>0</v>
      </c>
      <c r="F28" s="173">
        <v>0</v>
      </c>
      <c r="G28" s="173">
        <v>0</v>
      </c>
      <c r="H28" s="173">
        <v>0</v>
      </c>
      <c r="I28" s="208">
        <f t="shared" si="0"/>
        <v>0</v>
      </c>
      <c r="J28" s="208">
        <f t="shared" si="0"/>
        <v>0</v>
      </c>
      <c r="K28" s="205">
        <f>G28-'Form HKLQ1-1'!C27</f>
        <v>0</v>
      </c>
      <c r="L28" s="205">
        <f>H28-'Form HKLQ1-1'!D27</f>
        <v>0</v>
      </c>
      <c r="M28" s="205"/>
      <c r="N28" s="205"/>
    </row>
    <row r="29" spans="1:14" s="43" customFormat="1" ht="21" customHeight="1">
      <c r="A29" s="69"/>
      <c r="B29" s="64" t="s">
        <v>84</v>
      </c>
      <c r="C29" s="65">
        <f aca="true" t="shared" si="2" ref="C29:H29">C19+C20+C25+C26+C27+C28</f>
        <v>22299</v>
      </c>
      <c r="D29" s="65">
        <f t="shared" si="2"/>
        <v>486034</v>
      </c>
      <c r="E29" s="65">
        <f t="shared" si="2"/>
        <v>1181</v>
      </c>
      <c r="F29" s="65">
        <f t="shared" si="2"/>
        <v>33059</v>
      </c>
      <c r="G29" s="65">
        <f t="shared" si="2"/>
        <v>23480</v>
      </c>
      <c r="H29" s="65">
        <f t="shared" si="2"/>
        <v>519093</v>
      </c>
      <c r="I29" s="208">
        <f t="shared" si="0"/>
        <v>0</v>
      </c>
      <c r="J29" s="208">
        <f t="shared" si="0"/>
        <v>0</v>
      </c>
      <c r="K29" s="205">
        <f>G29-'Form HKLQ1-1'!C28</f>
        <v>0</v>
      </c>
      <c r="L29" s="205">
        <f>H29-'Form HKLQ1-1'!D28</f>
        <v>0</v>
      </c>
      <c r="M29" s="205"/>
      <c r="N29" s="205"/>
    </row>
    <row r="30" spans="3:11" ht="11.25" customHeight="1">
      <c r="C30" s="262"/>
      <c r="D30" s="262"/>
      <c r="E30" s="262"/>
      <c r="F30" s="262"/>
      <c r="G30" s="262"/>
      <c r="H30" s="262"/>
      <c r="I30" s="205"/>
      <c r="J30" s="205"/>
      <c r="K30" s="205"/>
    </row>
    <row r="31" spans="1:11" ht="11.25" customHeight="1">
      <c r="A31" s="9"/>
      <c r="C31" s="226"/>
      <c r="H31" s="10"/>
      <c r="I31" s="205"/>
      <c r="J31" s="205"/>
      <c r="K31" s="205"/>
    </row>
    <row r="32" spans="1:11" ht="22.5">
      <c r="A32" s="201" t="s">
        <v>743</v>
      </c>
      <c r="H32" s="11"/>
      <c r="I32" s="205"/>
      <c r="J32" s="205"/>
      <c r="K32" s="205"/>
    </row>
    <row r="33" spans="1:10" ht="22.5" customHeight="1">
      <c r="A33" s="324" t="s">
        <v>744</v>
      </c>
      <c r="B33" s="325"/>
      <c r="H33" s="12"/>
      <c r="I33" s="205"/>
      <c r="J33" s="205"/>
    </row>
    <row r="34" spans="9:11" s="8" customFormat="1" ht="11.25" customHeight="1">
      <c r="I34" s="13"/>
      <c r="J34" s="13"/>
      <c r="K34" s="13"/>
    </row>
    <row r="35" spans="1:11" s="8" customFormat="1" ht="22.5" customHeight="1">
      <c r="A35" s="322" t="s">
        <v>745</v>
      </c>
      <c r="B35" s="322"/>
      <c r="I35" s="13"/>
      <c r="J35" s="13"/>
      <c r="K35" s="13"/>
    </row>
    <row r="36" spans="1:11" s="8" customFormat="1" ht="22.5" customHeight="1">
      <c r="A36" s="323" t="s">
        <v>746</v>
      </c>
      <c r="B36" s="323"/>
      <c r="C36" s="323"/>
      <c r="I36" s="13"/>
      <c r="J36" s="13"/>
      <c r="K36" s="13"/>
    </row>
    <row r="37" spans="9:11" s="8" customFormat="1" ht="11.25" customHeight="1">
      <c r="I37" s="13"/>
      <c r="J37" s="13"/>
      <c r="K37" s="13"/>
    </row>
    <row r="38" spans="1:11" s="8" customFormat="1" ht="22.5" customHeight="1">
      <c r="A38" s="322" t="s">
        <v>747</v>
      </c>
      <c r="B38" s="322"/>
      <c r="I38" s="13"/>
      <c r="J38" s="13"/>
      <c r="K38" s="13"/>
    </row>
    <row r="39" spans="1:11" s="8" customFormat="1" ht="22.5" customHeight="1">
      <c r="A39" s="323" t="s">
        <v>748</v>
      </c>
      <c r="B39" s="323"/>
      <c r="C39" s="323"/>
      <c r="D39" s="323"/>
      <c r="I39" s="13"/>
      <c r="J39" s="13"/>
      <c r="K39" s="13"/>
    </row>
  </sheetData>
  <sheetProtection/>
  <mergeCells count="18">
    <mergeCell ref="A2:G2"/>
    <mergeCell ref="A3:G3"/>
    <mergeCell ref="A6:B6"/>
    <mergeCell ref="A7:F7"/>
    <mergeCell ref="C9:H9"/>
    <mergeCell ref="C10:D10"/>
    <mergeCell ref="E10:F10"/>
    <mergeCell ref="G10:H10"/>
    <mergeCell ref="I13:J13"/>
    <mergeCell ref="K13:L13"/>
    <mergeCell ref="A38:B38"/>
    <mergeCell ref="A39:D39"/>
    <mergeCell ref="C11:D11"/>
    <mergeCell ref="E11:F11"/>
    <mergeCell ref="G11:H11"/>
    <mergeCell ref="A33:B33"/>
    <mergeCell ref="A35:B35"/>
    <mergeCell ref="A36:C36"/>
  </mergeCells>
  <conditionalFormatting sqref="I14:L29">
    <cfRule type="cellIs" priority="1" dxfId="2" operator="notEqual" stopIfTrue="1">
      <formula>0</formula>
    </cfRule>
    <cfRule type="cellIs" priority="2" dxfId="0" operator="notEqual" stopIfTrue="1">
      <formula>0</formula>
    </cfRule>
  </conditionalFormatting>
  <dataValidations count="3">
    <dataValidation type="whole" allowBlank="1" showInputMessage="1" showErrorMessage="1" errorTitle="No Decimal" error="No Decimal is allowed" sqref="H31">
      <formula1>-999999999999</formula1>
      <formula2>999999999999</formula2>
    </dataValidation>
    <dataValidation type="custom" showInputMessage="1" showErrorMessage="1" errorTitle="NO INPUT is allowed" sqref="C15:H16 C22:H23">
      <formula1>" "</formula1>
    </dataValidation>
    <dataValidation type="custom" allowBlank="1" showInputMessage="1" showErrorMessage="1" errorTitle="NO INPUT is allowed" sqref="C17:H17 C24:H24">
      <formula1>" "</formula1>
    </dataValidation>
  </dataValidations>
  <printOptions/>
  <pageMargins left="0.5511811023622047" right="0.5511811023622047" top="0" bottom="0" header="0.5118110236220472" footer="0.5118110236220472"/>
  <pageSetup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dimension ref="A1:N32"/>
  <sheetViews>
    <sheetView zoomScale="80" zoomScaleNormal="80" zoomScaleSheetLayoutView="75" zoomScalePageLayoutView="0" workbookViewId="0" topLeftCell="A13">
      <selection activeCell="A1" sqref="A1"/>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1" width="9.00390625" style="13" customWidth="1"/>
    <col min="12" max="12" width="9.875" style="13" bestFit="1" customWidth="1"/>
    <col min="13" max="16384" width="9.00390625" style="13" customWidth="1"/>
  </cols>
  <sheetData>
    <row r="1" s="43" customFormat="1" ht="6" customHeight="1" thickBot="1">
      <c r="H1" s="73"/>
    </row>
    <row r="2" spans="1:8" s="8" customFormat="1" ht="31.5" customHeight="1" thickBot="1">
      <c r="A2" s="307" t="s">
        <v>57</v>
      </c>
      <c r="B2" s="307"/>
      <c r="C2" s="307"/>
      <c r="D2" s="307"/>
      <c r="E2" s="307"/>
      <c r="F2" s="307"/>
      <c r="G2" s="307"/>
      <c r="H2" s="104" t="s">
        <v>670</v>
      </c>
    </row>
    <row r="3" spans="1:10" s="8" customFormat="1" ht="25.5" customHeight="1">
      <c r="A3" s="321" t="str">
        <f>'Form HKLQ1-1'!A3:H3</f>
        <v>二零二零年一月至六月
January to June 2020</v>
      </c>
      <c r="B3" s="321"/>
      <c r="C3" s="321"/>
      <c r="D3" s="321"/>
      <c r="E3" s="321"/>
      <c r="F3" s="321"/>
      <c r="G3" s="321"/>
      <c r="H3" s="93"/>
      <c r="J3" s="12"/>
    </row>
    <row r="4" spans="1:10" ht="3" customHeight="1">
      <c r="A4" s="2"/>
      <c r="B4" s="2"/>
      <c r="C4" s="2"/>
      <c r="D4" s="3"/>
      <c r="E4" s="3"/>
      <c r="F4" s="3"/>
      <c r="G4" s="1"/>
      <c r="H4" s="1"/>
      <c r="J4" s="196"/>
    </row>
    <row r="5" spans="1:10" ht="3" customHeight="1">
      <c r="A5" s="1"/>
      <c r="B5" s="1"/>
      <c r="C5" s="5"/>
      <c r="D5" s="5"/>
      <c r="E5" s="5"/>
      <c r="F5" s="5"/>
      <c r="G5" s="1"/>
      <c r="H5" s="1"/>
      <c r="J5" s="196"/>
    </row>
    <row r="6" spans="1:10" s="41" customFormat="1" ht="3" customHeight="1">
      <c r="A6" s="313"/>
      <c r="B6" s="313"/>
      <c r="C6" s="70"/>
      <c r="D6" s="70"/>
      <c r="E6" s="70"/>
      <c r="F6" s="70"/>
      <c r="G6" s="72"/>
      <c r="H6" s="72"/>
      <c r="J6" s="209"/>
    </row>
    <row r="7" spans="1:10" s="41" customFormat="1" ht="27.75" customHeight="1">
      <c r="A7" s="313" t="s">
        <v>58</v>
      </c>
      <c r="B7" s="313"/>
      <c r="C7" s="313"/>
      <c r="D7" s="313"/>
      <c r="E7" s="313"/>
      <c r="F7" s="313"/>
      <c r="G7" s="72"/>
      <c r="H7" s="72"/>
      <c r="J7" s="209"/>
    </row>
    <row r="8" spans="1:10" ht="6" customHeight="1">
      <c r="A8" s="7"/>
      <c r="B8" s="1"/>
      <c r="C8" s="5"/>
      <c r="D8" s="5"/>
      <c r="E8" s="5"/>
      <c r="F8" s="5"/>
      <c r="G8" s="1"/>
      <c r="H8" s="1"/>
      <c r="J8" s="196"/>
    </row>
    <row r="9" spans="1:10" s="43" customFormat="1" ht="21" customHeight="1">
      <c r="A9" s="42"/>
      <c r="B9" s="42"/>
      <c r="C9" s="308" t="s">
        <v>635</v>
      </c>
      <c r="D9" s="309"/>
      <c r="E9" s="309"/>
      <c r="F9" s="309"/>
      <c r="G9" s="309"/>
      <c r="H9" s="310"/>
      <c r="J9" s="92"/>
    </row>
    <row r="10" spans="1:10" s="43" customFormat="1" ht="21" customHeight="1">
      <c r="A10" s="44"/>
      <c r="B10" s="45"/>
      <c r="C10" s="213" t="s">
        <v>183</v>
      </c>
      <c r="D10" s="327" t="s">
        <v>183</v>
      </c>
      <c r="E10" s="311"/>
      <c r="F10" s="311"/>
      <c r="G10" s="317"/>
      <c r="H10" s="213" t="s">
        <v>183</v>
      </c>
      <c r="J10" s="92"/>
    </row>
    <row r="11" spans="1:10" s="43" customFormat="1" ht="54" customHeight="1">
      <c r="A11" s="47" t="s">
        <v>59</v>
      </c>
      <c r="B11" s="48" t="s">
        <v>60</v>
      </c>
      <c r="C11" s="199" t="s">
        <v>671</v>
      </c>
      <c r="D11" s="199" t="s">
        <v>672</v>
      </c>
      <c r="E11" s="199" t="s">
        <v>673</v>
      </c>
      <c r="F11" s="199" t="s">
        <v>674</v>
      </c>
      <c r="G11" s="199" t="s">
        <v>675</v>
      </c>
      <c r="H11" s="48" t="s">
        <v>676</v>
      </c>
      <c r="J11" s="92"/>
    </row>
    <row r="12" spans="1:11" s="43" customFormat="1" ht="21" customHeight="1">
      <c r="A12" s="51" t="s">
        <v>63</v>
      </c>
      <c r="B12" s="52" t="s">
        <v>64</v>
      </c>
      <c r="C12" s="55"/>
      <c r="D12" s="55"/>
      <c r="E12" s="55"/>
      <c r="F12" s="55"/>
      <c r="G12" s="55"/>
      <c r="H12" s="55"/>
      <c r="I12" s="286" t="s">
        <v>808</v>
      </c>
      <c r="J12" s="320" t="s">
        <v>809</v>
      </c>
      <c r="K12" s="320"/>
    </row>
    <row r="13" spans="1:14" s="43" customFormat="1" ht="21" customHeight="1">
      <c r="A13" s="56"/>
      <c r="B13" s="57" t="s">
        <v>66</v>
      </c>
      <c r="C13" s="173">
        <v>13194</v>
      </c>
      <c r="D13" s="173">
        <v>89302</v>
      </c>
      <c r="E13" s="173">
        <v>76124</v>
      </c>
      <c r="F13" s="173">
        <v>102252</v>
      </c>
      <c r="G13" s="173">
        <v>187800</v>
      </c>
      <c r="H13" s="173">
        <v>455478</v>
      </c>
      <c r="I13" s="208">
        <f aca="true" t="shared" si="0" ref="I13:I21">SUM(D13:G13)-H13</f>
        <v>0</v>
      </c>
      <c r="J13" s="208">
        <f>C13-'Form HKLQ1-1'!C13</f>
        <v>0</v>
      </c>
      <c r="K13" s="208">
        <f>H13-'Form HKLQ1-1'!D13</f>
        <v>0</v>
      </c>
      <c r="L13" s="205"/>
      <c r="M13" s="205"/>
      <c r="N13" s="205"/>
    </row>
    <row r="14" spans="1:14" s="43" customFormat="1" ht="43.5" customHeight="1">
      <c r="A14" s="56"/>
      <c r="B14" s="59" t="s">
        <v>67</v>
      </c>
      <c r="C14" s="178"/>
      <c r="D14" s="178"/>
      <c r="E14" s="178"/>
      <c r="F14" s="178"/>
      <c r="G14" s="178"/>
      <c r="H14" s="178"/>
      <c r="I14" s="208">
        <f t="shared" si="0"/>
        <v>0</v>
      </c>
      <c r="J14" s="208">
        <f>C14-'Form HKLQ1-1'!C14</f>
        <v>0</v>
      </c>
      <c r="K14" s="208">
        <f>H14-'Form HKLQ1-1'!D14</f>
        <v>0</v>
      </c>
      <c r="M14" s="205"/>
      <c r="N14" s="205"/>
    </row>
    <row r="15" spans="1:14" s="43" customFormat="1" ht="21" customHeight="1">
      <c r="A15" s="56"/>
      <c r="B15" s="59" t="s">
        <v>68</v>
      </c>
      <c r="C15" s="169"/>
      <c r="D15" s="169"/>
      <c r="E15" s="169"/>
      <c r="F15" s="169"/>
      <c r="G15" s="169"/>
      <c r="H15" s="169"/>
      <c r="I15" s="208">
        <f t="shared" si="0"/>
        <v>0</v>
      </c>
      <c r="J15" s="208">
        <f>C15-'Form HKLQ1-1'!C15</f>
        <v>0</v>
      </c>
      <c r="K15" s="208">
        <f>H15-'Form HKLQ1-1'!D15</f>
        <v>0</v>
      </c>
      <c r="M15" s="205"/>
      <c r="N15" s="205"/>
    </row>
    <row r="16" spans="1:14" s="43" customFormat="1" ht="21" customHeight="1">
      <c r="A16" s="56"/>
      <c r="B16" s="59" t="s">
        <v>69</v>
      </c>
      <c r="C16" s="177"/>
      <c r="D16" s="177"/>
      <c r="E16" s="177"/>
      <c r="F16" s="177"/>
      <c r="G16" s="177"/>
      <c r="H16" s="177"/>
      <c r="I16" s="208">
        <f t="shared" si="0"/>
        <v>0</v>
      </c>
      <c r="J16" s="208">
        <f>C16-'Form HKLQ1-1'!C16</f>
        <v>0</v>
      </c>
      <c r="K16" s="208">
        <f>H16-'Form HKLQ1-1'!D16</f>
        <v>0</v>
      </c>
      <c r="M16" s="205"/>
      <c r="N16" s="205"/>
    </row>
    <row r="17" spans="1:14" s="43" customFormat="1" ht="21" customHeight="1">
      <c r="A17" s="56"/>
      <c r="B17" s="62" t="s">
        <v>70</v>
      </c>
      <c r="C17" s="173">
        <v>1396</v>
      </c>
      <c r="D17" s="173">
        <v>11085</v>
      </c>
      <c r="E17" s="173">
        <v>30112</v>
      </c>
      <c r="F17" s="173">
        <v>10438</v>
      </c>
      <c r="G17" s="173">
        <v>355</v>
      </c>
      <c r="H17" s="173">
        <v>51990</v>
      </c>
      <c r="I17" s="208">
        <f t="shared" si="0"/>
        <v>0</v>
      </c>
      <c r="J17" s="208">
        <f>C17-'Form HKLQ1-1'!C17</f>
        <v>0</v>
      </c>
      <c r="K17" s="208">
        <f>H17-'Form HKLQ1-1'!D17</f>
        <v>0</v>
      </c>
      <c r="L17" s="205"/>
      <c r="M17" s="205"/>
      <c r="N17" s="205"/>
    </row>
    <row r="18" spans="1:14" s="43" customFormat="1" ht="21" customHeight="1">
      <c r="A18" s="63"/>
      <c r="B18" s="64" t="s">
        <v>71</v>
      </c>
      <c r="C18" s="173">
        <v>14590</v>
      </c>
      <c r="D18" s="173">
        <v>100387</v>
      </c>
      <c r="E18" s="173">
        <v>106236</v>
      </c>
      <c r="F18" s="173">
        <v>112690</v>
      </c>
      <c r="G18" s="173">
        <v>188155</v>
      </c>
      <c r="H18" s="173">
        <v>507468</v>
      </c>
      <c r="I18" s="208">
        <f t="shared" si="0"/>
        <v>0</v>
      </c>
      <c r="J18" s="208">
        <f>C18-'Form HKLQ1-1'!C18</f>
        <v>0</v>
      </c>
      <c r="K18" s="208">
        <f>H18-'Form HKLQ1-1'!D18</f>
        <v>0</v>
      </c>
      <c r="L18" s="205"/>
      <c r="M18" s="205"/>
      <c r="N18" s="205"/>
    </row>
    <row r="19" spans="1:14" s="43" customFormat="1" ht="21" customHeight="1">
      <c r="A19" s="66" t="s">
        <v>72</v>
      </c>
      <c r="B19" s="67" t="s">
        <v>73</v>
      </c>
      <c r="C19" s="173">
        <v>0</v>
      </c>
      <c r="D19" s="173">
        <v>0</v>
      </c>
      <c r="E19" s="173">
        <v>0</v>
      </c>
      <c r="F19" s="173">
        <v>0</v>
      </c>
      <c r="G19" s="173">
        <v>0</v>
      </c>
      <c r="H19" s="173">
        <v>0</v>
      </c>
      <c r="I19" s="208">
        <f t="shared" si="0"/>
        <v>0</v>
      </c>
      <c r="J19" s="208">
        <f>C19-'Form HKLQ1-1'!C19</f>
        <v>0</v>
      </c>
      <c r="K19" s="208">
        <f>H19-'Form HKLQ1-1'!D19</f>
        <v>0</v>
      </c>
      <c r="L19" s="205"/>
      <c r="M19" s="205"/>
      <c r="N19" s="205"/>
    </row>
    <row r="20" spans="1:14" s="43" customFormat="1" ht="43.5" customHeight="1">
      <c r="A20" s="68" t="s">
        <v>74</v>
      </c>
      <c r="B20" s="67" t="s">
        <v>75</v>
      </c>
      <c r="C20" s="173">
        <v>8890</v>
      </c>
      <c r="D20" s="173">
        <v>0</v>
      </c>
      <c r="E20" s="173">
        <v>370</v>
      </c>
      <c r="F20" s="173">
        <v>1291</v>
      </c>
      <c r="G20" s="173">
        <v>2640</v>
      </c>
      <c r="H20" s="173">
        <v>4301</v>
      </c>
      <c r="I20" s="208">
        <f t="shared" si="0"/>
        <v>0</v>
      </c>
      <c r="J20" s="208">
        <f>C20-'Form HKLQ1-1'!C20</f>
        <v>0</v>
      </c>
      <c r="K20" s="208">
        <f>H20-'Form HKLQ1-1'!D20</f>
        <v>0</v>
      </c>
      <c r="L20" s="205"/>
      <c r="M20" s="205"/>
      <c r="N20" s="205"/>
    </row>
    <row r="21" spans="1:14" s="43" customFormat="1" ht="43.5" customHeight="1">
      <c r="A21" s="56"/>
      <c r="B21" s="59" t="s">
        <v>76</v>
      </c>
      <c r="C21" s="178"/>
      <c r="D21" s="178"/>
      <c r="E21" s="178"/>
      <c r="F21" s="178"/>
      <c r="G21" s="178"/>
      <c r="H21" s="178"/>
      <c r="I21" s="208">
        <f t="shared" si="0"/>
        <v>0</v>
      </c>
      <c r="J21" s="208">
        <f>C21-'Form HKLQ1-1'!C21</f>
        <v>0</v>
      </c>
      <c r="K21" s="208">
        <f>H21-'Form HKLQ1-1'!D21</f>
        <v>0</v>
      </c>
      <c r="M21" s="205"/>
      <c r="N21" s="205"/>
    </row>
    <row r="22" spans="1:14" s="43" customFormat="1" ht="21" customHeight="1">
      <c r="A22" s="56"/>
      <c r="B22" s="59" t="s">
        <v>68</v>
      </c>
      <c r="C22" s="169"/>
      <c r="D22" s="169"/>
      <c r="E22" s="169"/>
      <c r="F22" s="169"/>
      <c r="G22" s="169"/>
      <c r="H22" s="169"/>
      <c r="I22" s="208">
        <f aca="true" t="shared" si="1" ref="I22:I28">SUM(D22:G22)-H22</f>
        <v>0</v>
      </c>
      <c r="J22" s="208">
        <f>C22-'Form HKLQ1-1'!C22</f>
        <v>0</v>
      </c>
      <c r="K22" s="208">
        <f>H22-'Form HKLQ1-1'!D22</f>
        <v>0</v>
      </c>
      <c r="M22" s="205"/>
      <c r="N22" s="205"/>
    </row>
    <row r="23" spans="1:14" s="43" customFormat="1" ht="21" customHeight="1">
      <c r="A23" s="56"/>
      <c r="B23" s="59" t="s">
        <v>69</v>
      </c>
      <c r="C23" s="177"/>
      <c r="D23" s="177"/>
      <c r="E23" s="177"/>
      <c r="F23" s="177"/>
      <c r="G23" s="177"/>
      <c r="H23" s="177"/>
      <c r="I23" s="208">
        <f t="shared" si="1"/>
        <v>0</v>
      </c>
      <c r="J23" s="208">
        <f>C23-'Form HKLQ1-1'!C23</f>
        <v>0</v>
      </c>
      <c r="K23" s="208">
        <f>H23-'Form HKLQ1-1'!D23</f>
        <v>0</v>
      </c>
      <c r="M23" s="205"/>
      <c r="N23" s="205"/>
    </row>
    <row r="24" spans="1:14" s="43" customFormat="1" ht="21" customHeight="1">
      <c r="A24" s="63"/>
      <c r="B24" s="64" t="s">
        <v>77</v>
      </c>
      <c r="C24" s="173">
        <v>8890</v>
      </c>
      <c r="D24" s="173">
        <v>0</v>
      </c>
      <c r="E24" s="173">
        <v>370</v>
      </c>
      <c r="F24" s="173">
        <v>1291</v>
      </c>
      <c r="G24" s="173">
        <v>2640</v>
      </c>
      <c r="H24" s="173">
        <v>4301</v>
      </c>
      <c r="I24" s="208">
        <f t="shared" si="1"/>
        <v>0</v>
      </c>
      <c r="J24" s="208">
        <f>C24-'Form HKLQ1-1'!C24</f>
        <v>0</v>
      </c>
      <c r="K24" s="208">
        <f>H24-'Form HKLQ1-1'!D24</f>
        <v>0</v>
      </c>
      <c r="L24" s="205"/>
      <c r="M24" s="205"/>
      <c r="N24" s="205"/>
    </row>
    <row r="25" spans="1:14" s="43" customFormat="1" ht="21" customHeight="1">
      <c r="A25" s="66" t="s">
        <v>78</v>
      </c>
      <c r="B25" s="67" t="s">
        <v>79</v>
      </c>
      <c r="C25" s="173">
        <v>0</v>
      </c>
      <c r="D25" s="173">
        <v>0</v>
      </c>
      <c r="E25" s="173">
        <v>86</v>
      </c>
      <c r="F25" s="173">
        <v>206</v>
      </c>
      <c r="G25" s="173">
        <v>7032</v>
      </c>
      <c r="H25" s="173">
        <v>7324</v>
      </c>
      <c r="I25" s="208">
        <f t="shared" si="1"/>
        <v>0</v>
      </c>
      <c r="J25" s="208">
        <f>C25-'Form HKLQ1-1'!C25</f>
        <v>0</v>
      </c>
      <c r="K25" s="208">
        <f>H25-'Form HKLQ1-1'!D25</f>
        <v>0</v>
      </c>
      <c r="L25" s="205"/>
      <c r="M25" s="205"/>
      <c r="N25" s="205"/>
    </row>
    <row r="26" spans="1:14" s="43" customFormat="1" ht="21" customHeight="1">
      <c r="A26" s="66" t="s">
        <v>80</v>
      </c>
      <c r="B26" s="67" t="s">
        <v>81</v>
      </c>
      <c r="C26" s="173">
        <v>0</v>
      </c>
      <c r="D26" s="173">
        <v>0</v>
      </c>
      <c r="E26" s="173">
        <v>0</v>
      </c>
      <c r="F26" s="173">
        <v>0</v>
      </c>
      <c r="G26" s="173">
        <v>0</v>
      </c>
      <c r="H26" s="173">
        <v>0</v>
      </c>
      <c r="I26" s="208">
        <f t="shared" si="1"/>
        <v>0</v>
      </c>
      <c r="J26" s="208">
        <f>C26-'Form HKLQ1-1'!C26</f>
        <v>0</v>
      </c>
      <c r="K26" s="208">
        <f>H26-'Form HKLQ1-1'!D26</f>
        <v>0</v>
      </c>
      <c r="M26" s="205"/>
      <c r="N26" s="205"/>
    </row>
    <row r="27" spans="1:14" s="43" customFormat="1" ht="21" customHeight="1">
      <c r="A27" s="66" t="s">
        <v>82</v>
      </c>
      <c r="B27" s="67" t="s">
        <v>83</v>
      </c>
      <c r="C27" s="173">
        <v>0</v>
      </c>
      <c r="D27" s="173">
        <v>0</v>
      </c>
      <c r="E27" s="173">
        <v>0</v>
      </c>
      <c r="F27" s="173">
        <v>0</v>
      </c>
      <c r="G27" s="173">
        <v>0</v>
      </c>
      <c r="H27" s="173">
        <v>0</v>
      </c>
      <c r="I27" s="208">
        <f t="shared" si="1"/>
        <v>0</v>
      </c>
      <c r="J27" s="208">
        <f>C27-'Form HKLQ1-1'!C27</f>
        <v>0</v>
      </c>
      <c r="K27" s="208">
        <f>H27-'Form HKLQ1-1'!D27</f>
        <v>0</v>
      </c>
      <c r="M27" s="205"/>
      <c r="N27" s="205"/>
    </row>
    <row r="28" spans="1:14" s="43" customFormat="1" ht="21" customHeight="1">
      <c r="A28" s="69"/>
      <c r="B28" s="64" t="s">
        <v>84</v>
      </c>
      <c r="C28" s="65">
        <f aca="true" t="shared" si="2" ref="C28:H28">C18+C19+C24+C25+C26+C27</f>
        <v>23480</v>
      </c>
      <c r="D28" s="65">
        <f t="shared" si="2"/>
        <v>100387</v>
      </c>
      <c r="E28" s="65">
        <f t="shared" si="2"/>
        <v>106692</v>
      </c>
      <c r="F28" s="65">
        <f t="shared" si="2"/>
        <v>114187</v>
      </c>
      <c r="G28" s="65">
        <f t="shared" si="2"/>
        <v>197827</v>
      </c>
      <c r="H28" s="65">
        <f t="shared" si="2"/>
        <v>519093</v>
      </c>
      <c r="I28" s="208">
        <f t="shared" si="1"/>
        <v>0</v>
      </c>
      <c r="J28" s="208">
        <f>C28-'Form HKLQ1-1'!C28</f>
        <v>0</v>
      </c>
      <c r="K28" s="208">
        <f>H28-'Form HKLQ1-1'!D28</f>
        <v>0</v>
      </c>
      <c r="L28" s="205"/>
      <c r="M28" s="205"/>
      <c r="N28" s="205"/>
    </row>
    <row r="29" ht="15">
      <c r="J29" s="208"/>
    </row>
    <row r="30" spans="1:10" ht="15">
      <c r="A30" s="9"/>
      <c r="C30" s="226"/>
      <c r="H30" s="10"/>
      <c r="J30" s="208"/>
    </row>
    <row r="31" spans="1:10" ht="15">
      <c r="A31" s="9"/>
      <c r="H31" s="11"/>
      <c r="J31" s="208"/>
    </row>
    <row r="32" spans="8:10" ht="15">
      <c r="H32" s="12"/>
      <c r="J32" s="208"/>
    </row>
  </sheetData>
  <sheetProtection/>
  <mergeCells count="7">
    <mergeCell ref="J12:K12"/>
    <mergeCell ref="A2:G2"/>
    <mergeCell ref="A3:G3"/>
    <mergeCell ref="A6:B6"/>
    <mergeCell ref="A7:F7"/>
    <mergeCell ref="C9:H9"/>
    <mergeCell ref="D10:G10"/>
  </mergeCells>
  <conditionalFormatting sqref="I13:K28">
    <cfRule type="cellIs" priority="2" dxfId="2" operator="notEqual" stopIfTrue="1">
      <formula>0</formula>
    </cfRule>
  </conditionalFormatting>
  <conditionalFormatting sqref="I13:K28">
    <cfRule type="cellIs" priority="1" dxfId="0" operator="notEqual" stopIfTrue="1">
      <formula>0</formula>
    </cfRule>
  </conditionalFormatting>
  <dataValidations count="3">
    <dataValidation type="custom" allowBlank="1" showInputMessage="1" showErrorMessage="1" errorTitle="NO INPUT is allowed" sqref="C16:H16 C23:H23">
      <formula1>" "</formula1>
    </dataValidation>
    <dataValidation type="custom" showInputMessage="1" showErrorMessage="1" errorTitle="NO INPUT is allowed" sqref="C14:H15 C21:H22">
      <formula1>" "</formula1>
    </dataValidation>
    <dataValidation type="whole" allowBlank="1" showInputMessage="1" showErrorMessage="1" errorTitle="No Decimal" error="No Decimal is allowed" sqref="H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T33"/>
  <sheetViews>
    <sheetView zoomScale="80" zoomScaleNormal="80"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3" customFormat="1" ht="6" customHeight="1" thickBot="1">
      <c r="N1" s="73"/>
    </row>
    <row r="2" spans="1:14" s="8" customFormat="1" ht="31.5" customHeight="1" thickBot="1">
      <c r="A2" s="307" t="s">
        <v>57</v>
      </c>
      <c r="B2" s="307"/>
      <c r="C2" s="307"/>
      <c r="D2" s="307"/>
      <c r="E2" s="307"/>
      <c r="F2" s="307"/>
      <c r="G2" s="307"/>
      <c r="H2" s="307"/>
      <c r="I2" s="307"/>
      <c r="J2" s="307"/>
      <c r="K2" s="307"/>
      <c r="L2" s="307"/>
      <c r="M2" s="307"/>
      <c r="N2" s="104" t="s">
        <v>677</v>
      </c>
    </row>
    <row r="3" spans="1:14" s="8" customFormat="1" ht="25.5" customHeight="1">
      <c r="A3" s="321" t="str">
        <f>'Form HKLQ1-1'!A3:H3</f>
        <v>二零二零年一月至六月
January to June 2020</v>
      </c>
      <c r="B3" s="321"/>
      <c r="C3" s="321"/>
      <c r="D3" s="321"/>
      <c r="E3" s="321"/>
      <c r="F3" s="321"/>
      <c r="G3" s="321"/>
      <c r="H3" s="321"/>
      <c r="I3" s="321"/>
      <c r="J3" s="321"/>
      <c r="K3" s="321"/>
      <c r="L3" s="321"/>
      <c r="M3" s="321"/>
      <c r="N3" s="93"/>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1" customFormat="1" ht="3" customHeight="1">
      <c r="A6" s="313"/>
      <c r="B6" s="313"/>
      <c r="C6" s="70"/>
      <c r="D6" s="70"/>
      <c r="E6" s="70"/>
      <c r="F6" s="70"/>
      <c r="G6" s="70"/>
      <c r="H6" s="70"/>
      <c r="I6" s="70"/>
      <c r="J6" s="70"/>
      <c r="K6" s="70"/>
      <c r="L6" s="70"/>
      <c r="M6" s="72"/>
      <c r="N6" s="72"/>
    </row>
    <row r="7" spans="1:14" s="41" customFormat="1" ht="27.75" customHeight="1">
      <c r="A7" s="313" t="s">
        <v>58</v>
      </c>
      <c r="B7" s="313"/>
      <c r="C7" s="313"/>
      <c r="D7" s="313"/>
      <c r="E7" s="313"/>
      <c r="F7" s="313"/>
      <c r="G7" s="313"/>
      <c r="H7" s="313"/>
      <c r="I7" s="313"/>
      <c r="J7" s="313"/>
      <c r="K7" s="198"/>
      <c r="L7" s="198"/>
      <c r="M7" s="72"/>
      <c r="N7" s="72"/>
    </row>
    <row r="8" spans="1:14" ht="6" customHeight="1">
      <c r="A8" s="7"/>
      <c r="B8" s="1"/>
      <c r="C8" s="5"/>
      <c r="D8" s="5"/>
      <c r="E8" s="5"/>
      <c r="F8" s="5"/>
      <c r="G8" s="5"/>
      <c r="H8" s="5"/>
      <c r="I8" s="5"/>
      <c r="J8" s="5"/>
      <c r="K8" s="5"/>
      <c r="L8" s="5"/>
      <c r="M8" s="1"/>
      <c r="N8" s="1"/>
    </row>
    <row r="9" spans="1:14" s="43" customFormat="1" ht="21" customHeight="1">
      <c r="A9" s="42"/>
      <c r="B9" s="42"/>
      <c r="C9" s="308" t="s">
        <v>86</v>
      </c>
      <c r="D9" s="309"/>
      <c r="E9" s="309"/>
      <c r="F9" s="309"/>
      <c r="G9" s="309"/>
      <c r="H9" s="309"/>
      <c r="I9" s="309"/>
      <c r="J9" s="309"/>
      <c r="K9" s="309"/>
      <c r="L9" s="309"/>
      <c r="M9" s="309"/>
      <c r="N9" s="310"/>
    </row>
    <row r="10" spans="1:14" s="43" customFormat="1" ht="21" customHeight="1">
      <c r="A10" s="44"/>
      <c r="B10" s="45"/>
      <c r="C10" s="314" t="s">
        <v>15</v>
      </c>
      <c r="D10" s="312"/>
      <c r="E10" s="316" t="s">
        <v>87</v>
      </c>
      <c r="F10" s="326"/>
      <c r="G10" s="314" t="s">
        <v>88</v>
      </c>
      <c r="H10" s="312"/>
      <c r="I10" s="314" t="s">
        <v>93</v>
      </c>
      <c r="J10" s="312"/>
      <c r="K10" s="314" t="s">
        <v>94</v>
      </c>
      <c r="L10" s="312"/>
      <c r="M10" s="311" t="s">
        <v>95</v>
      </c>
      <c r="N10" s="315"/>
    </row>
    <row r="11" spans="1:14" s="43" customFormat="1" ht="21" customHeight="1">
      <c r="A11" s="44"/>
      <c r="B11" s="45"/>
      <c r="C11" s="311" t="s">
        <v>183</v>
      </c>
      <c r="D11" s="312"/>
      <c r="E11" s="311" t="s">
        <v>183</v>
      </c>
      <c r="F11" s="312"/>
      <c r="G11" s="311" t="s">
        <v>183</v>
      </c>
      <c r="H11" s="312"/>
      <c r="I11" s="311" t="s">
        <v>183</v>
      </c>
      <c r="J11" s="312"/>
      <c r="K11" s="311" t="s">
        <v>183</v>
      </c>
      <c r="L11" s="312"/>
      <c r="M11" s="327" t="s">
        <v>183</v>
      </c>
      <c r="N11" s="317"/>
    </row>
    <row r="12" spans="1:14" s="43" customFormat="1" ht="33" customHeight="1">
      <c r="A12" s="47" t="s">
        <v>59</v>
      </c>
      <c r="B12" s="48" t="s">
        <v>60</v>
      </c>
      <c r="C12" s="49" t="s">
        <v>187</v>
      </c>
      <c r="D12" s="50" t="s">
        <v>281</v>
      </c>
      <c r="E12" s="49" t="s">
        <v>187</v>
      </c>
      <c r="F12" s="50" t="s">
        <v>281</v>
      </c>
      <c r="G12" s="49" t="s">
        <v>187</v>
      </c>
      <c r="H12" s="50" t="s">
        <v>281</v>
      </c>
      <c r="I12" s="49" t="s">
        <v>187</v>
      </c>
      <c r="J12" s="50" t="s">
        <v>281</v>
      </c>
      <c r="K12" s="49" t="s">
        <v>187</v>
      </c>
      <c r="L12" s="50" t="s">
        <v>281</v>
      </c>
      <c r="M12" s="49" t="s">
        <v>187</v>
      </c>
      <c r="N12" s="50" t="s">
        <v>281</v>
      </c>
    </row>
    <row r="13" spans="1:18" s="43" customFormat="1" ht="21" customHeight="1">
      <c r="A13" s="51" t="s">
        <v>63</v>
      </c>
      <c r="B13" s="52" t="s">
        <v>64</v>
      </c>
      <c r="C13" s="55"/>
      <c r="D13" s="55"/>
      <c r="E13" s="55"/>
      <c r="F13" s="55"/>
      <c r="G13" s="55"/>
      <c r="H13" s="55"/>
      <c r="I13" s="55"/>
      <c r="J13" s="55"/>
      <c r="K13" s="55"/>
      <c r="L13" s="55"/>
      <c r="M13" s="55"/>
      <c r="N13" s="55"/>
      <c r="O13" s="318" t="s">
        <v>808</v>
      </c>
      <c r="P13" s="319"/>
      <c r="Q13" s="320" t="s">
        <v>809</v>
      </c>
      <c r="R13" s="320"/>
    </row>
    <row r="14" spans="1:20" s="43" customFormat="1" ht="21" customHeight="1">
      <c r="A14" s="56"/>
      <c r="B14" s="57" t="s">
        <v>66</v>
      </c>
      <c r="C14" s="173">
        <v>7756</v>
      </c>
      <c r="D14" s="173">
        <v>328190</v>
      </c>
      <c r="E14" s="173">
        <v>3293</v>
      </c>
      <c r="F14" s="173">
        <v>70187</v>
      </c>
      <c r="G14" s="173">
        <v>984</v>
      </c>
      <c r="H14" s="173">
        <v>22515</v>
      </c>
      <c r="I14" s="173">
        <v>1161</v>
      </c>
      <c r="J14" s="173">
        <v>34565</v>
      </c>
      <c r="K14" s="173">
        <v>0</v>
      </c>
      <c r="L14" s="173">
        <v>21</v>
      </c>
      <c r="M14" s="173">
        <v>13194</v>
      </c>
      <c r="N14" s="225">
        <v>455478</v>
      </c>
      <c r="O14" s="208">
        <f>C14+E14+G14+I14+K14-M14</f>
        <v>0</v>
      </c>
      <c r="P14" s="208">
        <f>D14+F14+H14+J14+L14-N14</f>
        <v>0</v>
      </c>
      <c r="Q14" s="208">
        <f>M14-'Form HKLQ1-1'!C13</f>
        <v>0</v>
      </c>
      <c r="R14" s="208">
        <f>N14-'Form HKLQ1-1'!D13</f>
        <v>0</v>
      </c>
      <c r="S14" s="205"/>
      <c r="T14" s="205"/>
    </row>
    <row r="15" spans="1:20" s="43" customFormat="1" ht="43.5" customHeight="1">
      <c r="A15" s="56"/>
      <c r="B15" s="59" t="s">
        <v>67</v>
      </c>
      <c r="C15" s="178"/>
      <c r="D15" s="178"/>
      <c r="E15" s="178"/>
      <c r="F15" s="178"/>
      <c r="G15" s="178"/>
      <c r="H15" s="178"/>
      <c r="I15" s="178"/>
      <c r="J15" s="178"/>
      <c r="K15" s="178"/>
      <c r="L15" s="178"/>
      <c r="M15" s="178"/>
      <c r="N15" s="178"/>
      <c r="O15" s="208">
        <f aca="true" t="shared" si="0" ref="O15:P29">C15+E15+G15+I15+K15-M15</f>
        <v>0</v>
      </c>
      <c r="P15" s="208">
        <f t="shared" si="0"/>
        <v>0</v>
      </c>
      <c r="Q15" s="208">
        <f>M15-'Form HKLQ1-1'!C14</f>
        <v>0</v>
      </c>
      <c r="R15" s="92">
        <f>N15-'Form HKLQ1-1'!D14</f>
        <v>0</v>
      </c>
      <c r="S15" s="205"/>
      <c r="T15" s="205"/>
    </row>
    <row r="16" spans="1:20" s="43" customFormat="1" ht="21" customHeight="1">
      <c r="A16" s="56"/>
      <c r="B16" s="59" t="s">
        <v>68</v>
      </c>
      <c r="C16" s="169"/>
      <c r="D16" s="169"/>
      <c r="E16" s="169"/>
      <c r="F16" s="169"/>
      <c r="G16" s="169"/>
      <c r="H16" s="169"/>
      <c r="I16" s="169"/>
      <c r="J16" s="169"/>
      <c r="K16" s="169"/>
      <c r="L16" s="169"/>
      <c r="M16" s="169"/>
      <c r="N16" s="169"/>
      <c r="O16" s="208">
        <f t="shared" si="0"/>
        <v>0</v>
      </c>
      <c r="P16" s="208">
        <f t="shared" si="0"/>
        <v>0</v>
      </c>
      <c r="Q16" s="208">
        <f>M16-'Form HKLQ1-1'!C15</f>
        <v>0</v>
      </c>
      <c r="R16" s="92">
        <f>N16-'Form HKLQ1-1'!D15</f>
        <v>0</v>
      </c>
      <c r="S16" s="205"/>
      <c r="T16" s="205"/>
    </row>
    <row r="17" spans="1:20" s="43" customFormat="1" ht="21" customHeight="1">
      <c r="A17" s="56"/>
      <c r="B17" s="59" t="s">
        <v>69</v>
      </c>
      <c r="C17" s="177"/>
      <c r="D17" s="177"/>
      <c r="E17" s="177"/>
      <c r="F17" s="177"/>
      <c r="G17" s="177"/>
      <c r="H17" s="177"/>
      <c r="I17" s="177"/>
      <c r="J17" s="177"/>
      <c r="K17" s="177"/>
      <c r="L17" s="177"/>
      <c r="M17" s="177"/>
      <c r="N17" s="177"/>
      <c r="O17" s="208">
        <f t="shared" si="0"/>
        <v>0</v>
      </c>
      <c r="P17" s="208">
        <f t="shared" si="0"/>
        <v>0</v>
      </c>
      <c r="Q17" s="208">
        <f>M17-'Form HKLQ1-1'!C16</f>
        <v>0</v>
      </c>
      <c r="R17" s="92">
        <f>N17-'Form HKLQ1-1'!D16</f>
        <v>0</v>
      </c>
      <c r="S17" s="205"/>
      <c r="T17" s="205"/>
    </row>
    <row r="18" spans="1:20" s="43" customFormat="1" ht="21" customHeight="1">
      <c r="A18" s="56"/>
      <c r="B18" s="62" t="s">
        <v>70</v>
      </c>
      <c r="C18" s="173">
        <v>212</v>
      </c>
      <c r="D18" s="173">
        <v>15369</v>
      </c>
      <c r="E18" s="173">
        <v>182</v>
      </c>
      <c r="F18" s="173">
        <v>33357</v>
      </c>
      <c r="G18" s="173">
        <v>15</v>
      </c>
      <c r="H18" s="173">
        <v>3094</v>
      </c>
      <c r="I18" s="173">
        <v>987</v>
      </c>
      <c r="J18" s="173">
        <v>167</v>
      </c>
      <c r="K18" s="173">
        <v>0</v>
      </c>
      <c r="L18" s="173">
        <v>3</v>
      </c>
      <c r="M18" s="173">
        <v>1396</v>
      </c>
      <c r="N18" s="173">
        <v>51990</v>
      </c>
      <c r="O18" s="208">
        <f t="shared" si="0"/>
        <v>0</v>
      </c>
      <c r="P18" s="208">
        <f t="shared" si="0"/>
        <v>0</v>
      </c>
      <c r="Q18" s="208">
        <f>M18-'Form HKLQ1-1'!C17</f>
        <v>0</v>
      </c>
      <c r="R18" s="92">
        <f>N18-'Form HKLQ1-1'!D17</f>
        <v>0</v>
      </c>
      <c r="S18" s="205"/>
      <c r="T18" s="205"/>
    </row>
    <row r="19" spans="1:20" s="43" customFormat="1" ht="21" customHeight="1">
      <c r="A19" s="63"/>
      <c r="B19" s="64" t="s">
        <v>71</v>
      </c>
      <c r="C19" s="173">
        <v>7968</v>
      </c>
      <c r="D19" s="173">
        <v>343559</v>
      </c>
      <c r="E19" s="173">
        <v>3475</v>
      </c>
      <c r="F19" s="173">
        <v>103544</v>
      </c>
      <c r="G19" s="173">
        <v>999</v>
      </c>
      <c r="H19" s="173">
        <v>25609</v>
      </c>
      <c r="I19" s="173">
        <v>2148</v>
      </c>
      <c r="J19" s="173">
        <v>34732</v>
      </c>
      <c r="K19" s="173">
        <v>0</v>
      </c>
      <c r="L19" s="173">
        <v>24</v>
      </c>
      <c r="M19" s="173">
        <v>14590</v>
      </c>
      <c r="N19" s="173">
        <v>507468</v>
      </c>
      <c r="O19" s="208">
        <f t="shared" si="0"/>
        <v>0</v>
      </c>
      <c r="P19" s="208">
        <f t="shared" si="0"/>
        <v>0</v>
      </c>
      <c r="Q19" s="208">
        <f>M19-'Form HKLQ1-1'!C18</f>
        <v>0</v>
      </c>
      <c r="R19" s="92">
        <f>N19-'Form HKLQ1-1'!D18</f>
        <v>0</v>
      </c>
      <c r="S19" s="205"/>
      <c r="T19" s="205"/>
    </row>
    <row r="20" spans="1:20" s="43" customFormat="1" ht="21" customHeight="1">
      <c r="A20" s="66" t="s">
        <v>72</v>
      </c>
      <c r="B20" s="67" t="s">
        <v>73</v>
      </c>
      <c r="C20" s="173">
        <v>0</v>
      </c>
      <c r="D20" s="173">
        <v>0</v>
      </c>
      <c r="E20" s="173">
        <v>0</v>
      </c>
      <c r="F20" s="173">
        <v>0</v>
      </c>
      <c r="G20" s="173">
        <v>0</v>
      </c>
      <c r="H20" s="173">
        <v>0</v>
      </c>
      <c r="I20" s="173">
        <v>0</v>
      </c>
      <c r="J20" s="173">
        <v>0</v>
      </c>
      <c r="K20" s="173">
        <v>0</v>
      </c>
      <c r="L20" s="173">
        <v>0</v>
      </c>
      <c r="M20" s="173">
        <v>0</v>
      </c>
      <c r="N20" s="173">
        <v>0</v>
      </c>
      <c r="O20" s="208">
        <f t="shared" si="0"/>
        <v>0</v>
      </c>
      <c r="P20" s="208">
        <f t="shared" si="0"/>
        <v>0</v>
      </c>
      <c r="Q20" s="208">
        <f>M20-'Form HKLQ1-1'!C19</f>
        <v>0</v>
      </c>
      <c r="R20" s="92">
        <f>N20-'Form HKLQ1-1'!D19</f>
        <v>0</v>
      </c>
      <c r="S20" s="205"/>
      <c r="T20" s="205"/>
    </row>
    <row r="21" spans="1:20" s="43" customFormat="1" ht="43.5" customHeight="1">
      <c r="A21" s="68" t="s">
        <v>74</v>
      </c>
      <c r="B21" s="67" t="s">
        <v>75</v>
      </c>
      <c r="C21" s="173">
        <v>8451</v>
      </c>
      <c r="D21" s="173">
        <v>2998</v>
      </c>
      <c r="E21" s="173">
        <v>0</v>
      </c>
      <c r="F21" s="173">
        <v>0</v>
      </c>
      <c r="G21" s="173">
        <v>439</v>
      </c>
      <c r="H21" s="173">
        <v>1303</v>
      </c>
      <c r="I21" s="173">
        <v>0</v>
      </c>
      <c r="J21" s="173">
        <v>0</v>
      </c>
      <c r="K21" s="173">
        <v>0</v>
      </c>
      <c r="L21" s="173">
        <v>0</v>
      </c>
      <c r="M21" s="173">
        <v>8890</v>
      </c>
      <c r="N21" s="173">
        <v>4301</v>
      </c>
      <c r="O21" s="208">
        <f t="shared" si="0"/>
        <v>0</v>
      </c>
      <c r="P21" s="208">
        <f t="shared" si="0"/>
        <v>0</v>
      </c>
      <c r="Q21" s="208">
        <f>M21-'Form HKLQ1-1'!C20</f>
        <v>0</v>
      </c>
      <c r="R21" s="92">
        <f>N21-'Form HKLQ1-1'!D20</f>
        <v>0</v>
      </c>
      <c r="S21" s="205"/>
      <c r="T21" s="205"/>
    </row>
    <row r="22" spans="1:20" s="43" customFormat="1" ht="43.5" customHeight="1">
      <c r="A22" s="56"/>
      <c r="B22" s="59" t="s">
        <v>76</v>
      </c>
      <c r="C22" s="178"/>
      <c r="D22" s="178"/>
      <c r="E22" s="178"/>
      <c r="F22" s="178"/>
      <c r="G22" s="178"/>
      <c r="H22" s="178"/>
      <c r="I22" s="178"/>
      <c r="J22" s="178"/>
      <c r="K22" s="178"/>
      <c r="L22" s="178"/>
      <c r="M22" s="178"/>
      <c r="N22" s="178"/>
      <c r="O22" s="208">
        <f t="shared" si="0"/>
        <v>0</v>
      </c>
      <c r="P22" s="208">
        <f t="shared" si="0"/>
        <v>0</v>
      </c>
      <c r="Q22" s="208">
        <f>M22-'Form HKLQ1-1'!C21</f>
        <v>0</v>
      </c>
      <c r="R22" s="92">
        <f>N22-'Form HKLQ1-1'!D21</f>
        <v>0</v>
      </c>
      <c r="S22" s="205"/>
      <c r="T22" s="205"/>
    </row>
    <row r="23" spans="1:20" s="43" customFormat="1" ht="21" customHeight="1">
      <c r="A23" s="56"/>
      <c r="B23" s="59" t="s">
        <v>68</v>
      </c>
      <c r="C23" s="169"/>
      <c r="D23" s="169"/>
      <c r="E23" s="169"/>
      <c r="F23" s="169"/>
      <c r="G23" s="169"/>
      <c r="H23" s="169"/>
      <c r="I23" s="169"/>
      <c r="J23" s="169"/>
      <c r="K23" s="169"/>
      <c r="L23" s="169"/>
      <c r="M23" s="169"/>
      <c r="N23" s="169"/>
      <c r="O23" s="208">
        <f t="shared" si="0"/>
        <v>0</v>
      </c>
      <c r="P23" s="208">
        <f t="shared" si="0"/>
        <v>0</v>
      </c>
      <c r="Q23" s="208">
        <f>M23-'Form HKLQ1-1'!C22</f>
        <v>0</v>
      </c>
      <c r="R23" s="92">
        <f>N23-'Form HKLQ1-1'!D22</f>
        <v>0</v>
      </c>
      <c r="S23" s="205"/>
      <c r="T23" s="205"/>
    </row>
    <row r="24" spans="1:20" s="43" customFormat="1" ht="21" customHeight="1">
      <c r="A24" s="56"/>
      <c r="B24" s="59" t="s">
        <v>69</v>
      </c>
      <c r="C24" s="177"/>
      <c r="D24" s="177"/>
      <c r="E24" s="177"/>
      <c r="F24" s="177"/>
      <c r="G24" s="177"/>
      <c r="H24" s="177"/>
      <c r="I24" s="177"/>
      <c r="J24" s="177"/>
      <c r="K24" s="177"/>
      <c r="L24" s="177"/>
      <c r="M24" s="177"/>
      <c r="N24" s="177"/>
      <c r="O24" s="208">
        <f t="shared" si="0"/>
        <v>0</v>
      </c>
      <c r="P24" s="208">
        <f t="shared" si="0"/>
        <v>0</v>
      </c>
      <c r="Q24" s="208">
        <f>M24-'Form HKLQ1-1'!C23</f>
        <v>0</v>
      </c>
      <c r="R24" s="92">
        <f>N24-'Form HKLQ1-1'!D23</f>
        <v>0</v>
      </c>
      <c r="S24" s="205"/>
      <c r="T24" s="205"/>
    </row>
    <row r="25" spans="1:20" s="43" customFormat="1" ht="21" customHeight="1">
      <c r="A25" s="63"/>
      <c r="B25" s="64" t="s">
        <v>77</v>
      </c>
      <c r="C25" s="173">
        <v>8451</v>
      </c>
      <c r="D25" s="173">
        <v>2998</v>
      </c>
      <c r="E25" s="173">
        <v>0</v>
      </c>
      <c r="F25" s="173">
        <v>0</v>
      </c>
      <c r="G25" s="173">
        <v>439</v>
      </c>
      <c r="H25" s="173">
        <v>1303</v>
      </c>
      <c r="I25" s="173">
        <v>0</v>
      </c>
      <c r="J25" s="173">
        <v>0</v>
      </c>
      <c r="K25" s="173">
        <v>0</v>
      </c>
      <c r="L25" s="173">
        <v>0</v>
      </c>
      <c r="M25" s="173">
        <v>8890</v>
      </c>
      <c r="N25" s="173">
        <v>4301</v>
      </c>
      <c r="O25" s="208">
        <f t="shared" si="0"/>
        <v>0</v>
      </c>
      <c r="P25" s="208">
        <f t="shared" si="0"/>
        <v>0</v>
      </c>
      <c r="Q25" s="208">
        <f>M25-'Form HKLQ1-1'!C24</f>
        <v>0</v>
      </c>
      <c r="R25" s="92">
        <f>N25-'Form HKLQ1-1'!D24</f>
        <v>0</v>
      </c>
      <c r="S25" s="205"/>
      <c r="T25" s="205"/>
    </row>
    <row r="26" spans="1:20" s="43" customFormat="1" ht="21" customHeight="1">
      <c r="A26" s="66" t="s">
        <v>78</v>
      </c>
      <c r="B26" s="67" t="s">
        <v>79</v>
      </c>
      <c r="C26" s="173">
        <v>0</v>
      </c>
      <c r="D26" s="173">
        <v>5126</v>
      </c>
      <c r="E26" s="173">
        <v>0</v>
      </c>
      <c r="F26" s="173">
        <v>112</v>
      </c>
      <c r="G26" s="173">
        <v>0</v>
      </c>
      <c r="H26" s="173">
        <v>55</v>
      </c>
      <c r="I26" s="173">
        <v>0</v>
      </c>
      <c r="J26" s="173">
        <v>2031</v>
      </c>
      <c r="K26" s="173">
        <v>0</v>
      </c>
      <c r="L26" s="173">
        <v>0</v>
      </c>
      <c r="M26" s="173">
        <v>0</v>
      </c>
      <c r="N26" s="173">
        <v>7324</v>
      </c>
      <c r="O26" s="208">
        <f t="shared" si="0"/>
        <v>0</v>
      </c>
      <c r="P26" s="208">
        <f t="shared" si="0"/>
        <v>0</v>
      </c>
      <c r="Q26" s="208">
        <f>M26-'Form HKLQ1-1'!C25</f>
        <v>0</v>
      </c>
      <c r="R26" s="92">
        <f>N26-'Form HKLQ1-1'!D25</f>
        <v>0</v>
      </c>
      <c r="S26" s="205"/>
      <c r="T26" s="205"/>
    </row>
    <row r="27" spans="1:20" s="43" customFormat="1" ht="21" customHeight="1">
      <c r="A27" s="66" t="s">
        <v>80</v>
      </c>
      <c r="B27" s="67" t="s">
        <v>81</v>
      </c>
      <c r="C27" s="173">
        <v>0</v>
      </c>
      <c r="D27" s="173">
        <v>0</v>
      </c>
      <c r="E27" s="173">
        <v>0</v>
      </c>
      <c r="F27" s="173">
        <v>0</v>
      </c>
      <c r="G27" s="173">
        <v>0</v>
      </c>
      <c r="H27" s="173">
        <v>0</v>
      </c>
      <c r="I27" s="173">
        <v>0</v>
      </c>
      <c r="J27" s="173">
        <v>0</v>
      </c>
      <c r="K27" s="173">
        <v>0</v>
      </c>
      <c r="L27" s="173">
        <v>0</v>
      </c>
      <c r="M27" s="173">
        <v>0</v>
      </c>
      <c r="N27" s="173">
        <v>0</v>
      </c>
      <c r="O27" s="208">
        <f t="shared" si="0"/>
        <v>0</v>
      </c>
      <c r="P27" s="208">
        <f t="shared" si="0"/>
        <v>0</v>
      </c>
      <c r="Q27" s="208">
        <f>M27-'Form HKLQ1-1'!C26</f>
        <v>0</v>
      </c>
      <c r="R27" s="92">
        <f>N27-'Form HKLQ1-1'!D26</f>
        <v>0</v>
      </c>
      <c r="S27" s="205"/>
      <c r="T27" s="205"/>
    </row>
    <row r="28" spans="1:20" s="43" customFormat="1" ht="21" customHeight="1">
      <c r="A28" s="66" t="s">
        <v>82</v>
      </c>
      <c r="B28" s="67" t="s">
        <v>83</v>
      </c>
      <c r="C28" s="173">
        <v>0</v>
      </c>
      <c r="D28" s="173">
        <v>0</v>
      </c>
      <c r="E28" s="173">
        <v>0</v>
      </c>
      <c r="F28" s="173">
        <v>0</v>
      </c>
      <c r="G28" s="173">
        <v>0</v>
      </c>
      <c r="H28" s="173">
        <v>0</v>
      </c>
      <c r="I28" s="173">
        <v>0</v>
      </c>
      <c r="J28" s="173">
        <v>0</v>
      </c>
      <c r="K28" s="173">
        <v>0</v>
      </c>
      <c r="L28" s="173">
        <v>0</v>
      </c>
      <c r="M28" s="173">
        <v>0</v>
      </c>
      <c r="N28" s="173">
        <v>0</v>
      </c>
      <c r="O28" s="208">
        <f t="shared" si="0"/>
        <v>0</v>
      </c>
      <c r="P28" s="208">
        <f t="shared" si="0"/>
        <v>0</v>
      </c>
      <c r="Q28" s="208">
        <f>M28-'Form HKLQ1-1'!C27</f>
        <v>0</v>
      </c>
      <c r="R28" s="92">
        <f>N28-'Form HKLQ1-1'!D27</f>
        <v>0</v>
      </c>
      <c r="S28" s="205"/>
      <c r="T28" s="205"/>
    </row>
    <row r="29" spans="1:20" s="43" customFormat="1" ht="21" customHeight="1">
      <c r="A29" s="69"/>
      <c r="B29" s="64" t="s">
        <v>84</v>
      </c>
      <c r="C29" s="65">
        <f>C19+C20+C25+C26+C27+C28</f>
        <v>16419</v>
      </c>
      <c r="D29" s="65">
        <f aca="true" t="shared" si="1" ref="D29:N29">D19+D20+D25+D26+D27+D28</f>
        <v>351683</v>
      </c>
      <c r="E29" s="65">
        <f t="shared" si="1"/>
        <v>3475</v>
      </c>
      <c r="F29" s="65">
        <f t="shared" si="1"/>
        <v>103656</v>
      </c>
      <c r="G29" s="65">
        <f t="shared" si="1"/>
        <v>1438</v>
      </c>
      <c r="H29" s="65">
        <f t="shared" si="1"/>
        <v>26967</v>
      </c>
      <c r="I29" s="65">
        <f t="shared" si="1"/>
        <v>2148</v>
      </c>
      <c r="J29" s="65">
        <f t="shared" si="1"/>
        <v>36763</v>
      </c>
      <c r="K29" s="65">
        <f>K19+K20+K25+K26+K27+K28</f>
        <v>0</v>
      </c>
      <c r="L29" s="65">
        <f>L19+L20+L25+L26+L27+L28</f>
        <v>24</v>
      </c>
      <c r="M29" s="65">
        <f t="shared" si="1"/>
        <v>23480</v>
      </c>
      <c r="N29" s="65">
        <f t="shared" si="1"/>
        <v>519093</v>
      </c>
      <c r="O29" s="208">
        <f t="shared" si="0"/>
        <v>0</v>
      </c>
      <c r="P29" s="208">
        <f t="shared" si="0"/>
        <v>0</v>
      </c>
      <c r="Q29" s="208">
        <f>M29-'Form HKLQ1-1'!C28</f>
        <v>0</v>
      </c>
      <c r="R29" s="92">
        <f>N29-'Form HKLQ1-1'!D28</f>
        <v>0</v>
      </c>
      <c r="S29" s="205"/>
      <c r="T29" s="205"/>
    </row>
    <row r="30" ht="11.25" customHeight="1">
      <c r="Q30" s="205"/>
    </row>
    <row r="31" spans="1:14" ht="11.25" customHeight="1">
      <c r="A31" s="9"/>
      <c r="C31" s="226"/>
      <c r="N31" s="10"/>
    </row>
    <row r="32" spans="1:14" ht="22.5" customHeight="1">
      <c r="A32" s="201" t="s">
        <v>641</v>
      </c>
      <c r="C32" s="226"/>
      <c r="N32" s="11"/>
    </row>
    <row r="33" spans="1:14" ht="22.5" customHeight="1">
      <c r="A33" s="323" t="s">
        <v>16</v>
      </c>
      <c r="B33" s="323"/>
      <c r="C33" s="226"/>
      <c r="D33" s="226"/>
      <c r="E33" s="226"/>
      <c r="F33" s="226"/>
      <c r="G33" s="226"/>
      <c r="H33" s="226"/>
      <c r="I33" s="226"/>
      <c r="J33" s="226"/>
      <c r="K33" s="226"/>
      <c r="L33" s="226"/>
      <c r="M33" s="226"/>
      <c r="N33" s="226"/>
    </row>
  </sheetData>
  <sheetProtection/>
  <mergeCells count="20">
    <mergeCell ref="A2:M2"/>
    <mergeCell ref="A3:M3"/>
    <mergeCell ref="A6:B6"/>
    <mergeCell ref="A7:J7"/>
    <mergeCell ref="C9:N9"/>
    <mergeCell ref="C10:D10"/>
    <mergeCell ref="E10:F10"/>
    <mergeCell ref="G10:H10"/>
    <mergeCell ref="I10:J10"/>
    <mergeCell ref="K10:L10"/>
    <mergeCell ref="O13:P13"/>
    <mergeCell ref="Q13:R13"/>
    <mergeCell ref="M10:N10"/>
    <mergeCell ref="A33:B33"/>
    <mergeCell ref="C11:D11"/>
    <mergeCell ref="E11:F11"/>
    <mergeCell ref="G11:H11"/>
    <mergeCell ref="I11:J11"/>
    <mergeCell ref="K11:L11"/>
    <mergeCell ref="M11:N11"/>
  </mergeCells>
  <conditionalFormatting sqref="O14:R29">
    <cfRule type="cellIs" priority="1" dxfId="0" operator="notEqual" stopIfTrue="1">
      <formula>0</formula>
    </cfRule>
  </conditionalFormatting>
  <dataValidations count="4">
    <dataValidation type="custom" allowBlank="1" showInputMessage="1" showErrorMessage="1" errorTitle="NO INPUT is allowed" sqref="C17:N17 C24:N24">
      <formula1>" "</formula1>
    </dataValidation>
    <dataValidation type="custom" showInputMessage="1" showErrorMessage="1" errorTitle="NO INPUT is allowed" sqref="C15:N16 C22:N23">
      <formula1>" "</formula1>
    </dataValidation>
    <dataValidation type="whole" allowBlank="1" showInputMessage="1" showErrorMessage="1" errorTitle="No Decimal" error="No Decimal is allowed" sqref="N31">
      <formula1>-999999999999</formula1>
      <formula2>999999999999</formula2>
    </dataValidation>
    <dataValidation allowBlank="1" sqref="C25:N28 C18:N21"/>
  </dataValidations>
  <printOptions/>
  <pageMargins left="0.5511811023622047" right="0.5511811023622047" top="0" bottom="0" header="0.5118110236220472" footer="0.5118110236220472"/>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香港長期保險業務的臨時統計數字 Provisional Statistics on Hong Kong Long Term Insurance Business</dc:title>
  <dc:subject>二零一七年一月至九月 January to September 2017</dc:subject>
  <dc:creator>保險業監管局 Insurance Authority</dc:creator>
  <cp:keywords/>
  <dc:description/>
  <cp:lastModifiedBy>Anna Ng</cp:lastModifiedBy>
  <cp:lastPrinted>2020-05-20T09:35:46Z</cp:lastPrinted>
  <dcterms:created xsi:type="dcterms:W3CDTF">2001-11-09T01:47:38Z</dcterms:created>
  <dcterms:modified xsi:type="dcterms:W3CDTF">2020-08-27T06:40:11Z</dcterms:modified>
  <cp:category/>
  <cp:version/>
  <cp:contentType/>
  <cp:contentStatus/>
</cp:coreProperties>
</file>